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1685" tabRatio="816" activeTab="1"/>
  </bookViews>
  <sheets>
    <sheet name="Inventario Actual" sheetId="20" r:id="rId1"/>
    <sheet name="Naturalizaciones Otorgadas" sheetId="18" r:id="rId2"/>
    <sheet name="Naturalizaciones Solicitudes" sheetId="19" r:id="rId3"/>
    <sheet name="Certif. Naturlz." sheetId="17" r:id="rId4"/>
    <sheet name="No Nacionalidad" sheetId="15" r:id="rId5"/>
    <sheet name="Estatus Mig." sheetId="14" r:id="rId6"/>
    <sheet name="Copia Acta Nac." sheetId="21" r:id="rId7"/>
    <sheet name="Renuncia a Nacionalidad" sheetId="16" r:id="rId8"/>
    <sheet name="Copia Acta Matrim" sheetId="23" r:id="rId9"/>
  </sheets>
  <definedNames>
    <definedName name="_xlnm._FilterDatabase" localSheetId="3" hidden="1">'Certif. Naturlz.'!$D$1:$F$87</definedName>
    <definedName name="_xlnm._FilterDatabase" localSheetId="1" hidden="1">'Naturalizaciones Otorgadas'!$H$6:$J$56</definedName>
  </definedNames>
  <calcPr calcId="145621"/>
</workbook>
</file>

<file path=xl/calcChain.xml><?xml version="1.0" encoding="utf-8"?>
<calcChain xmlns="http://schemas.openxmlformats.org/spreadsheetml/2006/main">
  <c r="O56" i="18" l="1"/>
  <c r="O55" i="18"/>
  <c r="O53" i="18"/>
  <c r="O50" i="18"/>
  <c r="O49" i="18"/>
  <c r="O14" i="18"/>
  <c r="O54" i="18"/>
  <c r="O20" i="18"/>
  <c r="O52" i="18"/>
  <c r="O19" i="18"/>
  <c r="O48" i="18"/>
  <c r="O47" i="18"/>
  <c r="O46" i="18"/>
  <c r="O43" i="18"/>
  <c r="O44" i="18"/>
  <c r="O45" i="18"/>
  <c r="O21" i="18"/>
  <c r="O17" i="18"/>
  <c r="O18" i="18"/>
  <c r="O16" i="18"/>
  <c r="O33" i="18"/>
  <c r="O15" i="18"/>
  <c r="O22" i="18"/>
  <c r="O41" i="18"/>
  <c r="O40" i="18"/>
  <c r="O39" i="18"/>
  <c r="O38" i="18"/>
  <c r="O37" i="18"/>
  <c r="O36" i="18"/>
  <c r="O35" i="18"/>
  <c r="O34" i="18"/>
  <c r="O32" i="18"/>
  <c r="O31" i="18"/>
  <c r="O12" i="18"/>
  <c r="O9" i="18"/>
  <c r="O11" i="18"/>
  <c r="O13" i="18"/>
  <c r="O30" i="18"/>
  <c r="O29" i="18"/>
  <c r="O28" i="18"/>
  <c r="O27" i="18"/>
  <c r="O26" i="18"/>
  <c r="O25" i="18"/>
  <c r="O24" i="18"/>
  <c r="O23" i="18"/>
  <c r="O10" i="18"/>
  <c r="O8" i="18"/>
</calcChain>
</file>

<file path=xl/sharedStrings.xml><?xml version="1.0" encoding="utf-8"?>
<sst xmlns="http://schemas.openxmlformats.org/spreadsheetml/2006/main" count="2115" uniqueCount="920">
  <si>
    <t>VICEMINISTERIO GESTIÓN MIGRATORIA Y NATURALIZACIÓN</t>
  </si>
  <si>
    <t>DIRECCIÓN NATURALIZACIONES</t>
  </si>
  <si>
    <t>INFORMACIÓN ESTADÍSTICA:</t>
  </si>
  <si>
    <t>1. Cantidad de naturalizaciones otorgadas por tipo, rango de edad, sexo, nacionalidad, 
    ocupación y provincia.</t>
  </si>
  <si>
    <t>2. Cantidad de naturalizaciones solicitadas por tipo, rango de edad, sexo, nacionalidad, 
    ocupación y provincia.</t>
  </si>
  <si>
    <t>3. Cantidad de certificaciones de nacionalidad.</t>
  </si>
  <si>
    <t>4. Cantidad de certificaciones de no nacionalidad.</t>
  </si>
  <si>
    <t>5. Cantidad de certificaciones de proceso de naturalización (estatus)</t>
  </si>
  <si>
    <t>6. Cantidad de emisión de copia certificada de acta de nacimiento de extranjero.</t>
  </si>
  <si>
    <t>7. Cantidad de emisión de copia certificada de acta de matrimonio de extranjero.</t>
  </si>
  <si>
    <t>8. Cantidad de renuncia a nacionalidad solicitadas.</t>
  </si>
  <si>
    <t>9. Cantidad de renuncia a nacionalidad entregadas.</t>
  </si>
  <si>
    <r>
      <rPr>
        <b/>
        <i/>
        <sz val="12"/>
        <color theme="1"/>
        <rFont val="Verdana"/>
        <family val="2"/>
      </rPr>
      <t>Nota:</t>
    </r>
    <r>
      <rPr>
        <i/>
        <sz val="12"/>
        <color theme="1"/>
        <rFont val="Verdana"/>
        <family val="2"/>
      </rPr>
      <t xml:space="preserve"> Las áreas deben reportar sus informaciones dentro del plazo establecido 
del 1 al 5 de cada mes, posterior al mes de ejecución.</t>
    </r>
  </si>
  <si>
    <t>DIRECCION NATURALIZACIONES</t>
  </si>
  <si>
    <t>1. Cantidad de Naturalizaciones Otorgadas</t>
  </si>
  <si>
    <t>No.</t>
  </si>
  <si>
    <t>Fecha 
Solicitud</t>
  </si>
  <si>
    <t>Fecha 
Juramentación</t>
  </si>
  <si>
    <t>Nombre y Apellido 
del Extranjero</t>
  </si>
  <si>
    <t>Número de Resolución</t>
  </si>
  <si>
    <t>Número de Certificado</t>
  </si>
  <si>
    <t>Decreto</t>
  </si>
  <si>
    <t>Tipo de Proceso</t>
  </si>
  <si>
    <t>País Origen</t>
  </si>
  <si>
    <t>Nacionalidad</t>
  </si>
  <si>
    <t>Número de Pasaporte</t>
  </si>
  <si>
    <t>Correo Electronico</t>
  </si>
  <si>
    <t>Teléfono</t>
  </si>
  <si>
    <t>Fecha de Nacimiento</t>
  </si>
  <si>
    <t>Edad</t>
  </si>
  <si>
    <t>Género</t>
  </si>
  <si>
    <t>Estado Civil</t>
  </si>
  <si>
    <t>Ocupación</t>
  </si>
  <si>
    <t>Tiempo residiendo 
en el País</t>
  </si>
  <si>
    <t>Dirección en República Dominicana</t>
  </si>
  <si>
    <t>Para Uso Interno de  la Dirección de Naturalización</t>
  </si>
  <si>
    <t>Provincia</t>
  </si>
  <si>
    <t>Municipio</t>
  </si>
  <si>
    <t>Sector</t>
  </si>
  <si>
    <t>Abogado Y/O Representante</t>
  </si>
  <si>
    <t>Notario Actuante</t>
  </si>
  <si>
    <t>2. Cantidad de Naturalizaciones solicitadas</t>
  </si>
  <si>
    <t>Cédula</t>
  </si>
  <si>
    <t>GIORGIO BUNETTO</t>
  </si>
  <si>
    <t>MATRIMONIO</t>
  </si>
  <si>
    <t>ITALIA</t>
  </si>
  <si>
    <t>ITALINA</t>
  </si>
  <si>
    <t>YB2785839</t>
  </si>
  <si>
    <t>GIORGIOBUNETTE@GMAIL.COM</t>
  </si>
  <si>
    <t>809/240/5555/829/213/6266/809/240/6544</t>
  </si>
  <si>
    <t>402-2092158-5</t>
  </si>
  <si>
    <t>M</t>
  </si>
  <si>
    <t>CASADO</t>
  </si>
  <si>
    <t>ESTUDIANTE</t>
  </si>
  <si>
    <t>15 AÑOS</t>
  </si>
  <si>
    <t>SAMANA</t>
  </si>
  <si>
    <t>LAS TERRENAS</t>
  </si>
  <si>
    <t>RES. HOTEL ALISES</t>
  </si>
  <si>
    <t xml:space="preserve">IGNACIO BENITEZ PEREZ FAJARDO </t>
  </si>
  <si>
    <t xml:space="preserve">SAMUEL JOSE GONZALEZ LEYVA </t>
  </si>
  <si>
    <t xml:space="preserve">ORDINARIO </t>
  </si>
  <si>
    <t>CUBA</t>
  </si>
  <si>
    <t xml:space="preserve">CUBANA </t>
  </si>
  <si>
    <t>K126858</t>
  </si>
  <si>
    <t xml:space="preserve">SAMIGLES13@GMAIL.COM </t>
  </si>
  <si>
    <t>829-820-5332  /  829-981-4194</t>
  </si>
  <si>
    <t>402-2614895-1</t>
  </si>
  <si>
    <t xml:space="preserve">ING. QUIMICO </t>
  </si>
  <si>
    <t xml:space="preserve">10 AÑOS </t>
  </si>
  <si>
    <t xml:space="preserve">SANTO DOMINGO </t>
  </si>
  <si>
    <t xml:space="preserve">DISTRITO NACIONAL </t>
  </si>
  <si>
    <t>BELLA VISTA</t>
  </si>
  <si>
    <t xml:space="preserve">OMAR DU-BREY ENCARNACION </t>
  </si>
  <si>
    <t xml:space="preserve">ALOIDA DAMARIS BATISTA MATOS </t>
  </si>
  <si>
    <t xml:space="preserve">VIKTORIIA VLADIMIROVNA  OLKINITSKAIA </t>
  </si>
  <si>
    <t xml:space="preserve">RUSA </t>
  </si>
  <si>
    <t>73 6229977</t>
  </si>
  <si>
    <t xml:space="preserve">VICTORIALEIZ84@GMAIL.COM </t>
  </si>
  <si>
    <t xml:space="preserve">809-753-5145  </t>
  </si>
  <si>
    <t>402-2511125-7</t>
  </si>
  <si>
    <t>F</t>
  </si>
  <si>
    <t xml:space="preserve">SOLTERO </t>
  </si>
  <si>
    <t xml:space="preserve">TECNICO </t>
  </si>
  <si>
    <t xml:space="preserve">11 AÑOS </t>
  </si>
  <si>
    <t xml:space="preserve">ALEKSEI ALEKSEIVICH TIULENEV STUROVA </t>
  </si>
  <si>
    <t xml:space="preserve">BLANCA MARIA ACOSTA PEREZ </t>
  </si>
  <si>
    <t xml:space="preserve">LUZELLY  BETANCUR CANO </t>
  </si>
  <si>
    <t xml:space="preserve">COLOMBIA </t>
  </si>
  <si>
    <t xml:space="preserve">COLOMBIANA </t>
  </si>
  <si>
    <t>BA742842</t>
  </si>
  <si>
    <t xml:space="preserve">LUCELLYBT@GGMAIL..COM </t>
  </si>
  <si>
    <t>809-574-6754  /  809-464-4803 / 809-574-2300</t>
  </si>
  <si>
    <t>047-0183978-1</t>
  </si>
  <si>
    <t xml:space="preserve">LA VEGA </t>
  </si>
  <si>
    <t xml:space="preserve">JARABACOA </t>
  </si>
  <si>
    <t xml:space="preserve">LA CONFLUENCIA </t>
  </si>
  <si>
    <t xml:space="preserve">TANIA ANIANA BADIA GARRIDO </t>
  </si>
  <si>
    <t xml:space="preserve">KRYSTAL ALBANY LOPEZ ALVAREZ </t>
  </si>
  <si>
    <t xml:space="preserve">VENEZUELA </t>
  </si>
  <si>
    <t>VENEZOLANA</t>
  </si>
  <si>
    <t xml:space="preserve">KRYSTARLOPEZ@GMAIL.COM </t>
  </si>
  <si>
    <t>829-535-7867  /  829-945-9665  / 809-688-2777</t>
  </si>
  <si>
    <t>402-4678775-4</t>
  </si>
  <si>
    <t>LICDA. HISTOTECNOLOGA</t>
  </si>
  <si>
    <t xml:space="preserve">4 AÑOS </t>
  </si>
  <si>
    <t xml:space="preserve">SANTO DOMINGO ESTE </t>
  </si>
  <si>
    <t>SEMBRADOR  II Y III</t>
  </si>
  <si>
    <t xml:space="preserve">MARCOS ANTONIO REYNOSO VASQUEZ </t>
  </si>
  <si>
    <t xml:space="preserve">HELENIO  ALBERTO ARQUE LA ROSA </t>
  </si>
  <si>
    <t xml:space="preserve">ESPAÑA </t>
  </si>
  <si>
    <t xml:space="preserve">ESPAÑOLA </t>
  </si>
  <si>
    <t>XDE584359</t>
  </si>
  <si>
    <t xml:space="preserve">HARQUE@GMAIL.COM </t>
  </si>
  <si>
    <t>829-380-4393 /  809-333-1100</t>
  </si>
  <si>
    <t>402-2312298-3</t>
  </si>
  <si>
    <t xml:space="preserve">INGENIERO </t>
  </si>
  <si>
    <t xml:space="preserve">12 AÑOS </t>
  </si>
  <si>
    <t>PIANTINI</t>
  </si>
  <si>
    <t>KATHERINE  MILANIS SEGURA SEGURA</t>
  </si>
  <si>
    <t xml:space="preserve">JOSE MANUEL  MELO MELO </t>
  </si>
  <si>
    <t xml:space="preserve">ANNA AMELIA MARQUES DE  OLIVEIRA </t>
  </si>
  <si>
    <t xml:space="preserve">BRAZIL </t>
  </si>
  <si>
    <t>BRAZILEÑA</t>
  </si>
  <si>
    <t>FZ472340</t>
  </si>
  <si>
    <t xml:space="preserve">BYANNINMANUTRI@GMAIL.COM </t>
  </si>
  <si>
    <t>849-259-1407  /  829-894-1982</t>
  </si>
  <si>
    <t>402-49378605-9</t>
  </si>
  <si>
    <t xml:space="preserve">NUTRICIONISTA </t>
  </si>
  <si>
    <t xml:space="preserve">3 AÑOS </t>
  </si>
  <si>
    <t xml:space="preserve">LA ALTAGRACIA </t>
  </si>
  <si>
    <t xml:space="preserve">VERON PUNTA CANA </t>
  </si>
  <si>
    <t xml:space="preserve">VILLAS DEL MAR </t>
  </si>
  <si>
    <t xml:space="preserve">DILCIA MERCEDES  MARTINEZ </t>
  </si>
  <si>
    <t>JESSICA YULIET PINILLOS VELEZ</t>
  </si>
  <si>
    <t>JESSIVENEZUELA.@GMAIL.COM</t>
  </si>
  <si>
    <t>809/541/0236/809/759/1059</t>
  </si>
  <si>
    <t>402/4246228-7</t>
  </si>
  <si>
    <t>MERCADOGO</t>
  </si>
  <si>
    <t>6 AÑOS</t>
  </si>
  <si>
    <t xml:space="preserve">STEVENSON  FLOURIMOND </t>
  </si>
  <si>
    <t xml:space="preserve">HAITI </t>
  </si>
  <si>
    <t>HAITIANA</t>
  </si>
  <si>
    <t>R11149458</t>
  </si>
  <si>
    <t xml:space="preserve">JUNISTIVE@GMIAL.COM </t>
  </si>
  <si>
    <t>809-435-4194 / 809-963-8179  809-855-4281</t>
  </si>
  <si>
    <t>402-2052589-9</t>
  </si>
  <si>
    <t xml:space="preserve">PROFESOR </t>
  </si>
  <si>
    <t xml:space="preserve">SANTO DOMINGO NORTE </t>
  </si>
  <si>
    <t xml:space="preserve">LOS ALCARRIZOS </t>
  </si>
  <si>
    <t xml:space="preserve">MIRIAM DEL SOCORRO COLON DE LA CRUZ </t>
  </si>
  <si>
    <t xml:space="preserve">YOUDELIE  AUGUSTIN </t>
  </si>
  <si>
    <t>R11285614</t>
  </si>
  <si>
    <t>YUDEVIOLIN@ICLOUD.COM</t>
  </si>
  <si>
    <t>809-357-1408</t>
  </si>
  <si>
    <t>402-2513601-5</t>
  </si>
  <si>
    <t>VIOLINISTA</t>
  </si>
  <si>
    <t>GAZCUE</t>
  </si>
  <si>
    <t xml:space="preserve">JUAN  YSIDRO  FAJARDO ACOSTA </t>
  </si>
  <si>
    <t>ILIBETH CATHERINE MORALES  CARBONELL</t>
  </si>
  <si>
    <t>PE118107</t>
  </si>
  <si>
    <t>ILIBETH07@GMAIL.COM</t>
  </si>
  <si>
    <t>829-684-7998 / 809-747-6781</t>
  </si>
  <si>
    <t>402-4488496-7</t>
  </si>
  <si>
    <t>5 AÑOS</t>
  </si>
  <si>
    <t>LAS ACACIAS</t>
  </si>
  <si>
    <t>JOSE B. PEREZ GOMEZ</t>
  </si>
  <si>
    <t>AIRTON  ALEGRIA MORENO</t>
  </si>
  <si>
    <t>BOLIVIA</t>
  </si>
  <si>
    <t>BOLIVIANA</t>
  </si>
  <si>
    <t>AIRTONALEGRIAM@GMAIL.COM</t>
  </si>
  <si>
    <t>829-932-7500 / 829-447-5839</t>
  </si>
  <si>
    <t>402-4562318-2</t>
  </si>
  <si>
    <t xml:space="preserve">COMERCIANTE </t>
  </si>
  <si>
    <t xml:space="preserve">7 AÑOS </t>
  </si>
  <si>
    <t xml:space="preserve">ENS. OZAMA </t>
  </si>
  <si>
    <t xml:space="preserve">CARLOS EUSEBIO TRINIDAD </t>
  </si>
  <si>
    <t xml:space="preserve">RAFAEL GARCIA MARTIN </t>
  </si>
  <si>
    <t>PAF517191</t>
  </si>
  <si>
    <t xml:space="preserve">RAFAEL_MARTIN @YAHOO.ES </t>
  </si>
  <si>
    <t>809-334-1916  / 849-486-1020</t>
  </si>
  <si>
    <t>402-5145237-7</t>
  </si>
  <si>
    <t xml:space="preserve">ING. INDUSTRIAL </t>
  </si>
  <si>
    <t xml:space="preserve">2 AÑOS </t>
  </si>
  <si>
    <t>LOS CACICAZGOS</t>
  </si>
  <si>
    <t xml:space="preserve">EMILIO A. GARDEN LENDOR </t>
  </si>
  <si>
    <t>MAXIM YURIEVICH LVOV</t>
  </si>
  <si>
    <t>LVVSTEO GMAIL.COM</t>
  </si>
  <si>
    <t>809/816/2534</t>
  </si>
  <si>
    <t>402/2027874-7</t>
  </si>
  <si>
    <t>ADMINISTRACION DE EMPRESA</t>
  </si>
  <si>
    <t>16AÑOS</t>
  </si>
  <si>
    <t>ARROYO HONDO</t>
  </si>
  <si>
    <t>ANTON YURIEVICH LVOV</t>
  </si>
  <si>
    <t>76D339990</t>
  </si>
  <si>
    <t>ANTON.IVOVAGMAIL.COM</t>
  </si>
  <si>
    <t>829/299/2671</t>
  </si>
  <si>
    <t>402/2020042/8</t>
  </si>
  <si>
    <t>MAESTRIA NEGOCIOS INTERNACIONAL</t>
  </si>
  <si>
    <t>16-AÑOS</t>
  </si>
  <si>
    <t>PUERTO PLATA</t>
  </si>
  <si>
    <t>SOSUA</t>
  </si>
  <si>
    <t>CABARETE</t>
  </si>
  <si>
    <t>SANTO RAFAEL NAVARRO</t>
  </si>
  <si>
    <t>SNAVARRO☺@UNAPEC.EDU.DO</t>
  </si>
  <si>
    <t>829/764/7266/809/601/9403</t>
  </si>
  <si>
    <t>001/1812660-6</t>
  </si>
  <si>
    <t>ING.ELECTRONICO</t>
  </si>
  <si>
    <t>19-AÑOS</t>
  </si>
  <si>
    <t xml:space="preserve">CARLOS EDUARDO GALVAN CAUDILLO </t>
  </si>
  <si>
    <t>MEXICO</t>
  </si>
  <si>
    <t>MEXICANO</t>
  </si>
  <si>
    <t>G37184333</t>
  </si>
  <si>
    <t>KARLOSGALVAN50@GMAIL.COM</t>
  </si>
  <si>
    <t>809-422-2466 / 829-380-2904  829-383-1871</t>
  </si>
  <si>
    <t>402-4654106-0</t>
  </si>
  <si>
    <t xml:space="preserve">ODONTOLOGO </t>
  </si>
  <si>
    <t>SAN GERONIMO</t>
  </si>
  <si>
    <t>CARMEN C. DE LEON CANO</t>
  </si>
  <si>
    <t>ADRIANA MARIA URRUELA</t>
  </si>
  <si>
    <t xml:space="preserve">NORTEAMERICANA </t>
  </si>
  <si>
    <t>NORTEAMERICANA</t>
  </si>
  <si>
    <t>809/688/0450/869456/4080</t>
  </si>
  <si>
    <t>402/5081986/5</t>
  </si>
  <si>
    <t>MEDICO</t>
  </si>
  <si>
    <t>3-AÑOS</t>
  </si>
  <si>
    <t>VIEJO ARROYO HONDO</t>
  </si>
  <si>
    <t>28/082023</t>
  </si>
  <si>
    <t xml:space="preserve">ROBERTO VERRIER QUIÑONES </t>
  </si>
  <si>
    <t>J636872</t>
  </si>
  <si>
    <t>ROVERRIERQ@YAHOO.ES</t>
  </si>
  <si>
    <t>809-545-3276 / 829-656-1983 / 809-688-7000</t>
  </si>
  <si>
    <t>402-2512368-2</t>
  </si>
  <si>
    <t>ECONOMISTA</t>
  </si>
  <si>
    <t xml:space="preserve">COLINA DE LOS RIOS </t>
  </si>
  <si>
    <t xml:space="preserve">LILIANA ROSAS MARTINEZ </t>
  </si>
  <si>
    <t>N340218</t>
  </si>
  <si>
    <t>402-5358147-0</t>
  </si>
  <si>
    <t>QUIMICO</t>
  </si>
  <si>
    <t xml:space="preserve">YVELISSE VIZCAINO CASTRO </t>
  </si>
  <si>
    <t>MATILDE CAPITAN NARVION</t>
  </si>
  <si>
    <t>XDC807939</t>
  </si>
  <si>
    <t>MATILDE CAPITAL @YABUI.COM</t>
  </si>
  <si>
    <t>809/328/4228/809862/8887</t>
  </si>
  <si>
    <t>001/1452404-4</t>
  </si>
  <si>
    <t>37-ANOS</t>
  </si>
  <si>
    <t>CIUDA UNIVERSAI UASD</t>
  </si>
  <si>
    <t>CARLOS ALBERTO SILVERIO PAREZ</t>
  </si>
  <si>
    <t>K594001</t>
  </si>
  <si>
    <t>TROPIMIXCARIB@HOTMAIL,COM</t>
  </si>
  <si>
    <t>809/710/1189/809/692/4596</t>
  </si>
  <si>
    <t>402-248/3262-0</t>
  </si>
  <si>
    <t>EMPRESARIO</t>
  </si>
  <si>
    <t>10-ANOS</t>
  </si>
  <si>
    <t>BABARO</t>
  </si>
  <si>
    <t>PUNTA CANA</t>
  </si>
  <si>
    <t xml:space="preserve">FINALIDAD </t>
  </si>
  <si>
    <t>Sexo</t>
  </si>
  <si>
    <t xml:space="preserve">FECHA DE NACIMIENTO </t>
  </si>
  <si>
    <t xml:space="preserve">PASAPORTE </t>
  </si>
  <si>
    <t>MARIA ENNA BENEDETTI BRANDT</t>
  </si>
  <si>
    <t>PUBLICISTA</t>
  </si>
  <si>
    <t>EL MILLON</t>
  </si>
  <si>
    <t>DRA. MIRIAM COLON DE LA CRUZ</t>
  </si>
  <si>
    <t>FELIX LEONEL MARTINEZ SANCHEZ</t>
  </si>
  <si>
    <t xml:space="preserve"> 809-531-4020 / 829-423-7903</t>
  </si>
  <si>
    <t xml:space="preserve">YEN - CHING LIAO </t>
  </si>
  <si>
    <t xml:space="preserve">TAIWAN </t>
  </si>
  <si>
    <t>SECRETARIA</t>
  </si>
  <si>
    <t>LA CASTELLANA</t>
  </si>
  <si>
    <t>809-683-6404 / 829-551-1692</t>
  </si>
  <si>
    <t>ADREI ANATOLIEVICH ZHUKOV</t>
  </si>
  <si>
    <t>RUSIA</t>
  </si>
  <si>
    <t>EMPLEADO PRIVADO</t>
  </si>
  <si>
    <t>829-990-8983/829-643-8221</t>
  </si>
  <si>
    <t>YURY CHERNYKH</t>
  </si>
  <si>
    <t>COMERCIANTE</t>
  </si>
  <si>
    <t xml:space="preserve">SOSUA </t>
  </si>
  <si>
    <t>EL BATEY</t>
  </si>
  <si>
    <t>809-257-2687</t>
  </si>
  <si>
    <t xml:space="preserve">ELENA  CHERNYKH  </t>
  </si>
  <si>
    <t>AMA DE CASA</t>
  </si>
  <si>
    <t>PEERTO PLATA</t>
  </si>
  <si>
    <t>809/257/2687</t>
  </si>
  <si>
    <t>JOSE JULIAN SEVILLA JAIME</t>
  </si>
  <si>
    <t>CUBANA</t>
  </si>
  <si>
    <t>ARQUITECTO</t>
  </si>
  <si>
    <t>ERB. FERNANDEZ</t>
  </si>
  <si>
    <t>EXEQUATUR</t>
  </si>
  <si>
    <t>FRANCIS EMILIA ARRIJA BARRETO</t>
  </si>
  <si>
    <t xml:space="preserve">MERADO SUR </t>
  </si>
  <si>
    <t>809/532/5125/809/843/5334</t>
  </si>
  <si>
    <t xml:space="preserve">ANYELA  KARINA MEDINA </t>
  </si>
  <si>
    <t xml:space="preserve">INFORMATICA </t>
  </si>
  <si>
    <t xml:space="preserve">ARROYO HONDO </t>
  </si>
  <si>
    <t xml:space="preserve">829-557-3117  /  809-804-3092 </t>
  </si>
  <si>
    <t>MARIA ELIZABETH HERRERA ROMAN DE RICARDO</t>
  </si>
  <si>
    <t xml:space="preserve">EL SALVADOR </t>
  </si>
  <si>
    <t xml:space="preserve">SALVADOREÑA </t>
  </si>
  <si>
    <t xml:space="preserve">EDUCACION </t>
  </si>
  <si>
    <t>809-545-0778</t>
  </si>
  <si>
    <t xml:space="preserve">               </t>
  </si>
  <si>
    <t xml:space="preserve">ADRIANA PASTORA CANO HERNANDEZ </t>
  </si>
  <si>
    <t>COLOMBIANA</t>
  </si>
  <si>
    <t>SOSUA ABAJO</t>
  </si>
  <si>
    <t>809-571-3618   / 829-865-8522</t>
  </si>
  <si>
    <t>MAYKEL BUCHILLON GONZALEZ</t>
  </si>
  <si>
    <t>PASTOR</t>
  </si>
  <si>
    <t>SANTIAGO DE LOS CABALLERO</t>
  </si>
  <si>
    <t>SANTIAGO</t>
  </si>
  <si>
    <t>LOS ALAMOS</t>
  </si>
  <si>
    <t>829/762/0445/849/342/0313</t>
  </si>
  <si>
    <t>CARLOS DANIEL GOMEZ MESTRE</t>
  </si>
  <si>
    <t>809/924/4555/809/863/0389</t>
  </si>
  <si>
    <t>LIANA CATALINA DANS MATERNO</t>
  </si>
  <si>
    <t>MIRADOR NORTE</t>
  </si>
  <si>
    <t>MIRIAM COLON DE LA CRUZ</t>
  </si>
  <si>
    <t>829-333-7338-829-993-1929</t>
  </si>
  <si>
    <t>YULNARA GONZALEA DANS</t>
  </si>
  <si>
    <t>809/9931929</t>
  </si>
  <si>
    <t>DALIP SINGH</t>
  </si>
  <si>
    <t>INDIA</t>
  </si>
  <si>
    <t>PROFESOR</t>
  </si>
  <si>
    <t>RAMON SENA REYES</t>
  </si>
  <si>
    <t>RAMON MARTINEZ REYES</t>
  </si>
  <si>
    <t>809/653/6958/809/653/6985</t>
  </si>
  <si>
    <t>JASVIR KAUR</t>
  </si>
  <si>
    <t>809/653/6958/809/6653/6958</t>
  </si>
  <si>
    <t>YU MEI NG MO</t>
  </si>
  <si>
    <t>CHINA</t>
  </si>
  <si>
    <t>LUCERNA</t>
  </si>
  <si>
    <t>809/708/0145/809/917/7388</t>
  </si>
  <si>
    <t>VALERY NAVARRO PEREZ</t>
  </si>
  <si>
    <t>MATA DE PALMA</t>
  </si>
  <si>
    <t>ALEJANDRO MEDE SALVADOR</t>
  </si>
  <si>
    <t>829/654/9655/829654/9655</t>
  </si>
  <si>
    <t>MARTA BEGOÑA ALONSO GUERRA</t>
  </si>
  <si>
    <t>ESPAÑA</t>
  </si>
  <si>
    <t>INDEPENDIENTE</t>
  </si>
  <si>
    <t xml:space="preserve">LOS FRAILE </t>
  </si>
  <si>
    <t>849/455/5579/849/409409/4854</t>
  </si>
  <si>
    <t>JOSE ANTONIO GONZALEZ ROBLES</t>
  </si>
  <si>
    <t>PUERTO RICO</t>
  </si>
  <si>
    <t>PENSIONADO</t>
  </si>
  <si>
    <t xml:space="preserve">SAN JUAN </t>
  </si>
  <si>
    <t>SAN JUAN DE LA MAGUANA</t>
  </si>
  <si>
    <t>URB. VILLA ALEJANDRA</t>
  </si>
  <si>
    <t>809/557/4323</t>
  </si>
  <si>
    <t>23/809/429/1724</t>
  </si>
  <si>
    <t>ZHI JIAN WU CEN</t>
  </si>
  <si>
    <t>SANTO DOMINGO ESTE</t>
  </si>
  <si>
    <t>SAN ISIDRO</t>
  </si>
  <si>
    <t>829/944/3745/829/548/8800</t>
  </si>
  <si>
    <t>KYIAL  SOVJOZBIEKOVNA  KOLEYEVA</t>
  </si>
  <si>
    <t xml:space="preserve">ESTILISTA </t>
  </si>
  <si>
    <t xml:space="preserve">SAMANA </t>
  </si>
  <si>
    <t xml:space="preserve">LAS TERRENAS </t>
  </si>
  <si>
    <t>CORTE DEL MAR</t>
  </si>
  <si>
    <t>829-747-7437</t>
  </si>
  <si>
    <t>MAJID GORJI YAZDY</t>
  </si>
  <si>
    <t xml:space="preserve">IRAN </t>
  </si>
  <si>
    <t>IRAN</t>
  </si>
  <si>
    <t>809/906/7384</t>
  </si>
  <si>
    <t>KYIAL SOVJOZBIEKOVNA KOLEYEVA</t>
  </si>
  <si>
    <t xml:space="preserve">KIRGUISTAN </t>
  </si>
  <si>
    <t>KIRGUIZ</t>
  </si>
  <si>
    <t>ESTILITA</t>
  </si>
  <si>
    <t xml:space="preserve">LAS TERENA </t>
  </si>
  <si>
    <t>829/747/7437</t>
  </si>
  <si>
    <t>EN SHENG SU WU</t>
  </si>
  <si>
    <t>INTERDIARIO</t>
  </si>
  <si>
    <t>URB. FERNANDEZ</t>
  </si>
  <si>
    <t>829/431/1288</t>
  </si>
  <si>
    <t>DE NONG NG NG</t>
  </si>
  <si>
    <t>809/788/0145/809/917/7388</t>
  </si>
  <si>
    <t>JUANLIANG FENG</t>
  </si>
  <si>
    <t>LA FUENTE</t>
  </si>
  <si>
    <t>809/471/4470</t>
  </si>
  <si>
    <t>4470/=-829/679/8802</t>
  </si>
  <si>
    <t>SHUNLIAN CEN MO</t>
  </si>
  <si>
    <t>PUEBLO NUEVO</t>
  </si>
  <si>
    <t>809/681/6046/829/324/4626</t>
  </si>
  <si>
    <t>GERMAN ROBERTO RUVIO NUMA</t>
  </si>
  <si>
    <t>ADM. TURISTICO</t>
  </si>
  <si>
    <t>ESPAILLAT</t>
  </si>
  <si>
    <t>MOCA</t>
  </si>
  <si>
    <t>GUAUCI</t>
  </si>
  <si>
    <t>829/460/8222</t>
  </si>
  <si>
    <t xml:space="preserve">PARA NAT. HIJO MAYOR </t>
  </si>
  <si>
    <t xml:space="preserve">ARMANDO  MIGUEL VALDES FLEITAS </t>
  </si>
  <si>
    <t xml:space="preserve">ING. MECANICO </t>
  </si>
  <si>
    <t>ENS. QUISQUEYA</t>
  </si>
  <si>
    <t>809-563-8372  / 849-882-6858</t>
  </si>
  <si>
    <t>GLORIA LUCELLY ORTIZ LLANO</t>
  </si>
  <si>
    <t xml:space="preserve"> PSICOLOGA INDUSTRIAL</t>
  </si>
  <si>
    <t xml:space="preserve">CIUDAD JUAN BOSCH </t>
  </si>
  <si>
    <t xml:space="preserve">809-267-3025  </t>
  </si>
  <si>
    <t xml:space="preserve">ALICIA MARCELA  SOTO MORALES </t>
  </si>
  <si>
    <t xml:space="preserve">ARGENTINA </t>
  </si>
  <si>
    <t xml:space="preserve">MISIONERA </t>
  </si>
  <si>
    <t xml:space="preserve">PERAVIA BANI </t>
  </si>
  <si>
    <t xml:space="preserve">PAYA </t>
  </si>
  <si>
    <t xml:space="preserve">CAMP. PALABRA DE VIDA </t>
  </si>
  <si>
    <t>829-745-1432  /  829- 745-1433</t>
  </si>
  <si>
    <t xml:space="preserve">WING HUANG  NG </t>
  </si>
  <si>
    <t xml:space="preserve">ANGEL SAMUEL CASTRO SANTANA </t>
  </si>
  <si>
    <t xml:space="preserve">FAUSTO SANCHEZ HERNANDEZ </t>
  </si>
  <si>
    <t xml:space="preserve">ROLANDO RODRIGUEZ  POLANCO </t>
  </si>
  <si>
    <t>RENACIMIENTO</t>
  </si>
  <si>
    <t>829-933-6299</t>
  </si>
  <si>
    <t>AMALIA PEREZ CONSUGRA</t>
  </si>
  <si>
    <t>EMPLADO PRIVADO</t>
  </si>
  <si>
    <t>809/792/6375/809/604/1261</t>
  </si>
  <si>
    <t xml:space="preserve">WENDY ELIZABETH ABREGO DE LUNA </t>
  </si>
  <si>
    <t xml:space="preserve">LICDA.  COMUNICACIÓN SOCIAL </t>
  </si>
  <si>
    <t>RETIRO II</t>
  </si>
  <si>
    <t>809-582-9862  /  829-769-1861</t>
  </si>
  <si>
    <t xml:space="preserve">ZHAN - WI FENG </t>
  </si>
  <si>
    <t xml:space="preserve">PADRE DE LAS CASAS </t>
  </si>
  <si>
    <t xml:space="preserve">ROSAURA DURAN TORRES DE TEJADA </t>
  </si>
  <si>
    <t xml:space="preserve">TEOFILO DE JESUS VALERIO </t>
  </si>
  <si>
    <t>809-383-0839</t>
  </si>
  <si>
    <t>JOSEPH MARCEL ETIENNE JEAN POIX</t>
  </si>
  <si>
    <t xml:space="preserve">M </t>
  </si>
  <si>
    <t>HAITI</t>
  </si>
  <si>
    <t>CARMEN RENATA 111</t>
  </si>
  <si>
    <t>809/731/8246/829/944/3112</t>
  </si>
  <si>
    <t>LILLIAN MARIA FANJUL GOMEZ</t>
  </si>
  <si>
    <t>EMPRESARIA</t>
  </si>
  <si>
    <t>LA ROMANA</t>
  </si>
  <si>
    <t>CASA DE COMPO</t>
  </si>
  <si>
    <t>809/523/8270</t>
  </si>
  <si>
    <t>XIAO HONG PAN</t>
  </si>
  <si>
    <t>NACO</t>
  </si>
  <si>
    <t>809/447/2084</t>
  </si>
  <si>
    <t>MOHAMMAD ARI KHAN</t>
  </si>
  <si>
    <t>PAKISTANI</t>
  </si>
  <si>
    <t>829/864/2242</t>
  </si>
  <si>
    <t>RAQUEL CIVIL MICHEL</t>
  </si>
  <si>
    <t>ABOGADO</t>
  </si>
  <si>
    <t>SANTO DOMINGO NORTE</t>
  </si>
  <si>
    <t>GUARICANO</t>
  </si>
  <si>
    <t>809/381/8769/809/299/2780</t>
  </si>
  <si>
    <t>TAK GUAN JOA WU</t>
  </si>
  <si>
    <t>FRANCISCO DE MACORIS</t>
  </si>
  <si>
    <t>DUARTE</t>
  </si>
  <si>
    <t>CENTRO DE LA CIUDAD</t>
  </si>
  <si>
    <t>829/966/7928/829/442/6206</t>
  </si>
  <si>
    <t xml:space="preserve">OLGA OLEGOVNA  NESTEROVITCH </t>
  </si>
  <si>
    <t>RUSA</t>
  </si>
  <si>
    <t xml:space="preserve">BIENES RAICES </t>
  </si>
  <si>
    <t xml:space="preserve"> SANTIAGO </t>
  </si>
  <si>
    <t xml:space="preserve">SANTTIAGO DE LOS CABALLEROS </t>
  </si>
  <si>
    <t>SAN MARINO</t>
  </si>
  <si>
    <t>829-973-0091</t>
  </si>
  <si>
    <t xml:space="preserve">NATALIA NIEBLES  AREVALO </t>
  </si>
  <si>
    <t>COMUNICADORA</t>
  </si>
  <si>
    <t>SANTO DOMINGO</t>
  </si>
  <si>
    <t>809-692-2568 / 809-669-0013</t>
  </si>
  <si>
    <t xml:space="preserve">XIAOBING  YU </t>
  </si>
  <si>
    <t xml:space="preserve">SANTO DOMINGO OESTE </t>
  </si>
  <si>
    <t xml:space="preserve">JOSE EMILIO ESTEVEZ MELGEN </t>
  </si>
  <si>
    <t xml:space="preserve">OPINIO ANTONIO DIAZ VARGAS </t>
  </si>
  <si>
    <t>809-417-8158</t>
  </si>
  <si>
    <t xml:space="preserve">FERNAND ROBERT ZEH MAURER </t>
  </si>
  <si>
    <t>SUIZA</t>
  </si>
  <si>
    <t>JUBILADO</t>
  </si>
  <si>
    <t>BAYONA</t>
  </si>
  <si>
    <t>809-531-4005 / 809-848-3241</t>
  </si>
  <si>
    <t xml:space="preserve">MOHAMAD ALATTAR </t>
  </si>
  <si>
    <t xml:space="preserve">PALESTINA </t>
  </si>
  <si>
    <t>PALESTINA</t>
  </si>
  <si>
    <t xml:space="preserve">MEDICO CIRUJANO </t>
  </si>
  <si>
    <t>JOSE CONTRERAS</t>
  </si>
  <si>
    <t>809-481-7205</t>
  </si>
  <si>
    <t xml:space="preserve">OSMAR AGUILAR CORRALES </t>
  </si>
  <si>
    <t xml:space="preserve">CUBA </t>
  </si>
  <si>
    <t>ODONTOLOGO</t>
  </si>
  <si>
    <t xml:space="preserve">LA TERRENA </t>
  </si>
  <si>
    <t>EL MURO</t>
  </si>
  <si>
    <t>829-720-5904</t>
  </si>
  <si>
    <t xml:space="preserve">MAYANK SINGH KAUR </t>
  </si>
  <si>
    <t>ALTOS ARROYO HONDO</t>
  </si>
  <si>
    <t>CARMEN YOCASTA DOMINGUEZ VANDERLINDE</t>
  </si>
  <si>
    <t xml:space="preserve">RAMON SENA REYES </t>
  </si>
  <si>
    <t xml:space="preserve">  809-653-6958  </t>
  </si>
  <si>
    <t>MARIA NELA MARQUEZ LEYVA</t>
  </si>
  <si>
    <t xml:space="preserve">LICDA. CONTABILIDAD </t>
  </si>
  <si>
    <t xml:space="preserve">SANTO DOMINDO </t>
  </si>
  <si>
    <t xml:space="preserve">VALIENTE </t>
  </si>
  <si>
    <t>829-585-4747 /  809-846/ 1136 / 829-836-9618</t>
  </si>
  <si>
    <t>BOBY SOLOMON</t>
  </si>
  <si>
    <t>809/224/2131/809/224/2131</t>
  </si>
  <si>
    <t>LILIAN JOSEFINA LINARES RODRIGUEZ</t>
  </si>
  <si>
    <t>809/792/0390/809/224/2327</t>
  </si>
  <si>
    <t>FEDERICO AMILCAR JUAREZ MUÑOZ</t>
  </si>
  <si>
    <t>GUATEMALA</t>
  </si>
  <si>
    <t xml:space="preserve">COMTADOR PUBLICO </t>
  </si>
  <si>
    <t>809/757/4360</t>
  </si>
  <si>
    <t>ANA GRACIELA CARDENAS AGUETA</t>
  </si>
  <si>
    <t>EMPLEADA PUBLICA</t>
  </si>
  <si>
    <t>809/757/4360/809/757/4360</t>
  </si>
  <si>
    <t>ESTEFANI MARIA ISABEL JUAREZ CARDENAS</t>
  </si>
  <si>
    <t>CHEF</t>
  </si>
  <si>
    <t>809/692/2987</t>
  </si>
  <si>
    <t xml:space="preserve">ANA  SHIRLENIA VASQUEZ MORERA </t>
  </si>
  <si>
    <t xml:space="preserve">COSTA RICA </t>
  </si>
  <si>
    <t xml:space="preserve">HIGUEY </t>
  </si>
  <si>
    <t>BAVARO</t>
  </si>
  <si>
    <t>809-552-8928 / 829-678-1819</t>
  </si>
  <si>
    <t>YA JUANG HUANG</t>
  </si>
  <si>
    <t>809/531/1615/809/890/1888</t>
  </si>
  <si>
    <t>CARLOS MANUEL CASTILLO GAMEZ</t>
  </si>
  <si>
    <t>GASEOE</t>
  </si>
  <si>
    <t>829/380/7057</t>
  </si>
  <si>
    <t>DOLLY ALEJANDRA BETANCOURT AGUDELO</t>
  </si>
  <si>
    <t>COLOMBIA</t>
  </si>
  <si>
    <t>SANTO DOMINO</t>
  </si>
  <si>
    <t>829/340/9796/829/340/9796</t>
  </si>
  <si>
    <t>JAIME HUMBERTO HERRERA MUÑOZ</t>
  </si>
  <si>
    <t>809/390/2043/809/390/2043</t>
  </si>
  <si>
    <t>EDUARDO JULIAN DE LA TORRE GARCIA</t>
  </si>
  <si>
    <t>829/473/0301/809/855/0531</t>
  </si>
  <si>
    <t>24//08/2023</t>
  </si>
  <si>
    <t>CARMEN NIDIA  FERRER MARTINEZ</t>
  </si>
  <si>
    <t xml:space="preserve">SAN CRISTOBAL </t>
  </si>
  <si>
    <t>809-279-8037 / 829-696-5638</t>
  </si>
  <si>
    <t>MAYELIN  DOMINGUEZ PEREZ</t>
  </si>
  <si>
    <t>CONTABILIDAD</t>
  </si>
  <si>
    <t>809-697-1479 / 809-795-9327</t>
  </si>
  <si>
    <t>ENRIQUE LUIS PARRA MORALES</t>
  </si>
  <si>
    <t>UNIVENSITARIA</t>
  </si>
  <si>
    <t>809/819/3516</t>
  </si>
  <si>
    <t>ZORAIDA LAZARA DALMAU FERNANDEZ</t>
  </si>
  <si>
    <t>829/773/2266/</t>
  </si>
  <si>
    <t>ESPERANZA DUQUE  LOPEZ</t>
  </si>
  <si>
    <t xml:space="preserve">URB. MAXIMO GOMEZ </t>
  </si>
  <si>
    <t>809-797-5448 / 849-251-9517</t>
  </si>
  <si>
    <t xml:space="preserve">YANNICK GUY CLAUDE ENET </t>
  </si>
  <si>
    <t xml:space="preserve">FRANCIA </t>
  </si>
  <si>
    <t>FRANCES</t>
  </si>
  <si>
    <t>AGRONOMO</t>
  </si>
  <si>
    <t xml:space="preserve">EL CACIQUE </t>
  </si>
  <si>
    <t>809-373-9420 / 809-881-1050</t>
  </si>
  <si>
    <t xml:space="preserve">HOK YUEN SO DENG </t>
  </si>
  <si>
    <t>809-255-0584 / 809-449-1452</t>
  </si>
  <si>
    <t xml:space="preserve">SIU FONG LUI </t>
  </si>
  <si>
    <t>GISEL MACIAS MADRAZO</t>
  </si>
  <si>
    <t>LOS RIO RES.TERUS 111</t>
  </si>
  <si>
    <t>809/881/7557/809/881/7557</t>
  </si>
  <si>
    <t xml:space="preserve">FEI PENG NG </t>
  </si>
  <si>
    <t xml:space="preserve">VILLA MELLA </t>
  </si>
  <si>
    <t>8299-962-6588  /  809-569-0903</t>
  </si>
  <si>
    <t>NINA ANDREVNA LONGVINENKO DE SANTANA</t>
  </si>
  <si>
    <t xml:space="preserve">INGENIERA </t>
  </si>
  <si>
    <t xml:space="preserve">LAS PRADERAS </t>
  </si>
  <si>
    <t>809-548-6336 / 829-987-1963</t>
  </si>
  <si>
    <t>LOURDES MARIA GONZALEZ BEDOYA</t>
  </si>
  <si>
    <t>809/660/4085</t>
  </si>
  <si>
    <t>LAURA ALFONSO ROQUE</t>
  </si>
  <si>
    <t>DOCTO</t>
  </si>
  <si>
    <t>829/715/3077</t>
  </si>
  <si>
    <t>ANDY WINATA LIM</t>
  </si>
  <si>
    <t>INDONESIA</t>
  </si>
  <si>
    <t>INONESIA</t>
  </si>
  <si>
    <t>809/350/0510</t>
  </si>
  <si>
    <t>SAUL FERMIN PIEDRA ZUÑIGA</t>
  </si>
  <si>
    <t>ADMINISTRADO</t>
  </si>
  <si>
    <t>RESID. MIRADOR DEL ESTE</t>
  </si>
  <si>
    <t xml:space="preserve"> 829/748/4124</t>
  </si>
  <si>
    <t xml:space="preserve">ELISEA PAVON AMADOR </t>
  </si>
  <si>
    <t xml:space="preserve">HONDURAS </t>
  </si>
  <si>
    <t>HONDUREÑA</t>
  </si>
  <si>
    <t>ALMA ROSA I</t>
  </si>
  <si>
    <t>809-638-2213  /  849-858-8595</t>
  </si>
  <si>
    <t>PASAPORTE</t>
  </si>
  <si>
    <t>LISANDRA GARCIA BRITO</t>
  </si>
  <si>
    <t>LAS ORQUIDEAS</t>
  </si>
  <si>
    <t>809/779/8749</t>
  </si>
  <si>
    <t xml:space="preserve">YAIMA BENITEZ GONZALEZ </t>
  </si>
  <si>
    <t xml:space="preserve">MEDICO </t>
  </si>
  <si>
    <t>PUÑAL</t>
  </si>
  <si>
    <t>829-563-9163</t>
  </si>
  <si>
    <t xml:space="preserve">EUGENIO MATA LOZANO </t>
  </si>
  <si>
    <t xml:space="preserve">MEXICO </t>
  </si>
  <si>
    <t xml:space="preserve">MEXICANA </t>
  </si>
  <si>
    <t>INGENIERO</t>
  </si>
  <si>
    <t xml:space="preserve">ALTO DEL PARQUE </t>
  </si>
  <si>
    <t>809-607-6435  /  829-993-0774</t>
  </si>
  <si>
    <t>MOHACIR ORTIZ CALZADILLA</t>
  </si>
  <si>
    <t>ING. INDUSTRIAL</t>
  </si>
  <si>
    <t>PEDRO BRAND</t>
  </si>
  <si>
    <t>809-788-4960  / 809-258-2043</t>
  </si>
  <si>
    <t>AMANDA BROOKS ROJAS</t>
  </si>
  <si>
    <t>BANI</t>
  </si>
  <si>
    <t>FUNCION DE PERAVIA</t>
  </si>
  <si>
    <t>829/629/7512</t>
  </si>
  <si>
    <t>CHUJIE LIANG</t>
  </si>
  <si>
    <t>ARMA DE CASA</t>
  </si>
  <si>
    <t>ZONA COLONIA</t>
  </si>
  <si>
    <t>809/858/3353</t>
  </si>
  <si>
    <t xml:space="preserve"> </t>
  </si>
  <si>
    <t xml:space="preserve">Fecha 
Solicitud </t>
  </si>
  <si>
    <t>Fecha 
Entrega</t>
  </si>
  <si>
    <t>DAGMAR DONIG</t>
  </si>
  <si>
    <t>ALEMANIA</t>
  </si>
  <si>
    <t>SHATEMA AISCHA WEBB</t>
  </si>
  <si>
    <t>ARUBA</t>
  </si>
  <si>
    <t>MIGUEL PONS COLOM</t>
  </si>
  <si>
    <t>23/09/1875</t>
  </si>
  <si>
    <t>ILDEFONSO MINGUEZ ASENSIO</t>
  </si>
  <si>
    <t>23/01/1864</t>
  </si>
  <si>
    <t xml:space="preserve">GIUSEPPE ANTONIO  GUGLIEMO </t>
  </si>
  <si>
    <t>11/05/1887</t>
  </si>
  <si>
    <t xml:space="preserve">ITALIANA </t>
  </si>
  <si>
    <t>JUDITH MARIA SCHENK</t>
  </si>
  <si>
    <t>GABRIELLO DAVIDDI</t>
  </si>
  <si>
    <t xml:space="preserve">70 AÑOS </t>
  </si>
  <si>
    <t xml:space="preserve">ITALIA </t>
  </si>
  <si>
    <t>ITALIANO</t>
  </si>
  <si>
    <t xml:space="preserve">LOS TRINITARIOS </t>
  </si>
  <si>
    <t>809-714-3678</t>
  </si>
  <si>
    <t>ADRIAN RAFAEL MORALES GONZALEZ</t>
  </si>
  <si>
    <t>51 AÑOS</t>
  </si>
  <si>
    <t>CUBANO</t>
  </si>
  <si>
    <t>ELAINE CRISTINA DA SILVA</t>
  </si>
  <si>
    <t>42 AÑOS</t>
  </si>
  <si>
    <t xml:space="preserve">BRASILEÑA </t>
  </si>
  <si>
    <t xml:space="preserve">AMA DE CASA </t>
  </si>
  <si>
    <t xml:space="preserve">LA GUAYIGA </t>
  </si>
  <si>
    <t>809-381-3193  /  829-572-9079</t>
  </si>
  <si>
    <t>Razón de solicitud</t>
  </si>
  <si>
    <t>8. Certificados de Renuncia a Nacionalidad</t>
  </si>
  <si>
    <t>Fecha  naturalizado</t>
  </si>
  <si>
    <t>Razón de solicitud renuncia a nacionalidad</t>
  </si>
  <si>
    <t>ABELARD DOMOND</t>
  </si>
  <si>
    <t>ADDISLEIDYS CASTRO OSORIO</t>
  </si>
  <si>
    <t>ALCIDES JOSE GUTIERREZ LYON</t>
  </si>
  <si>
    <t>ALEJANDRA RODRIGUEZ ROCHE</t>
  </si>
  <si>
    <t xml:space="preserve">ANGELA MARIA CASTILLO CABRERA </t>
  </si>
  <si>
    <t>ANICIA GRILLO COLUMBIE</t>
  </si>
  <si>
    <t>ASHLEY MARIE BROOKS</t>
  </si>
  <si>
    <t>CARLOS ESTEBAN CAÑIZARES RIOG</t>
  </si>
  <si>
    <t>CAROLINA GUTIERREZ GUTIERREZ</t>
  </si>
  <si>
    <t>CHRISTIAN MARCELO IRIANNI</t>
  </si>
  <si>
    <t>CLARA JOLY</t>
  </si>
  <si>
    <t>CLAUDIO ZAMBRELLI</t>
  </si>
  <si>
    <t>DAIRAN JULIAN SALAS</t>
  </si>
  <si>
    <t>DANAEE MARIA LOPEZ ORTIZ</t>
  </si>
  <si>
    <t>DIANELYS GARABOTO PINO</t>
  </si>
  <si>
    <t xml:space="preserve">DIEGO RATTI </t>
  </si>
  <si>
    <t>DILIAN CHAVIANO ALBA</t>
  </si>
  <si>
    <t>DUNIA RODRIGUEZ LAMAS</t>
  </si>
  <si>
    <t>ELBA MICHELL FLORES GONZALEZ</t>
  </si>
  <si>
    <t xml:space="preserve">ENRICO GHILARDUCCI </t>
  </si>
  <si>
    <t xml:space="preserve">HERNAN OLIU LAMBERT </t>
  </si>
  <si>
    <t xml:space="preserve">ILOMINADA PIERRE </t>
  </si>
  <si>
    <t>INDIRA MARIA TIJERINO VELAZQUEZ</t>
  </si>
  <si>
    <t>JORGE WILLIAM HERNANDEZ DIAZ</t>
  </si>
  <si>
    <t>JOSE JOAQUIN GUTIERREZ TUÑON</t>
  </si>
  <si>
    <t>KATIA SANCHEZ MARDONES</t>
  </si>
  <si>
    <t>MARCELO GUSTAVO FERDER</t>
  </si>
  <si>
    <t>MARIA FABIANA MARULANDA JURADO</t>
  </si>
  <si>
    <t xml:space="preserve">MANUEL BARTUMEU GARCIA </t>
  </si>
  <si>
    <t xml:space="preserve">MANUEL ENRIQUE BARCON QUIÑONES </t>
  </si>
  <si>
    <t xml:space="preserve">MIGUEL MARTINEZ REDONDO </t>
  </si>
  <si>
    <t>PABLO NOGUEROLES MARTIN</t>
  </si>
  <si>
    <t>PAULINE HENRIETTE  LAUFFER WINDT</t>
  </si>
  <si>
    <t>PAVEL SNIAGER</t>
  </si>
  <si>
    <t>RAMIRO MIGUEL LLOVET LUACES</t>
  </si>
  <si>
    <t>RAUL PEREZ CORDERO</t>
  </si>
  <si>
    <t>RIMMA RAMILEVNA AZNAGULOVA</t>
  </si>
  <si>
    <t>SABRINA GIUDICI COLOMBO</t>
  </si>
  <si>
    <t>SANDRA JANNETH RODRIGUEZ GAITAN</t>
  </si>
  <si>
    <t>SUSANA RODRIGUEZ RODRIGUEZ</t>
  </si>
  <si>
    <t>TERESITA DEL NIÑO JESUS CHABOLLA HERNANDEZ</t>
  </si>
  <si>
    <t>VILNIDE JOSEPH</t>
  </si>
  <si>
    <t xml:space="preserve">VINCENZO GRIEGO </t>
  </si>
  <si>
    <t>WESLAINE ALVES NOGUEIRA</t>
  </si>
  <si>
    <t>VENEZUELA</t>
  </si>
  <si>
    <t>EE.UU</t>
  </si>
  <si>
    <t>ARGENTINA</t>
  </si>
  <si>
    <t xml:space="preserve">GUATEMALA </t>
  </si>
  <si>
    <t>CURASAO</t>
  </si>
  <si>
    <t>REPUBLICA  CHECA</t>
  </si>
  <si>
    <t>ORDINARIO</t>
  </si>
  <si>
    <t>NAT. HIJA MAYOR DE EDAD</t>
  </si>
  <si>
    <t>PRIVILEGIADO</t>
  </si>
  <si>
    <t>NAT. HIJO MAYOR DE EDAD</t>
  </si>
  <si>
    <t>SD4952505</t>
  </si>
  <si>
    <t>L142244</t>
  </si>
  <si>
    <t>K663398</t>
  </si>
  <si>
    <t>L799868</t>
  </si>
  <si>
    <t>L032722</t>
  </si>
  <si>
    <t>AQ390096</t>
  </si>
  <si>
    <t>AAC516979</t>
  </si>
  <si>
    <t>R11001957</t>
  </si>
  <si>
    <t>YA5039075</t>
  </si>
  <si>
    <t>L391969</t>
  </si>
  <si>
    <t>L081926</t>
  </si>
  <si>
    <t>K866859</t>
  </si>
  <si>
    <t>YB1295046</t>
  </si>
  <si>
    <t>K075477</t>
  </si>
  <si>
    <t>J648227</t>
  </si>
  <si>
    <t>YA5434668</t>
  </si>
  <si>
    <t>L242543</t>
  </si>
  <si>
    <t>HE5195497</t>
  </si>
  <si>
    <t>G38978612</t>
  </si>
  <si>
    <t>M083354</t>
  </si>
  <si>
    <t>PAN161975</t>
  </si>
  <si>
    <t>L032721</t>
  </si>
  <si>
    <t>AAB310793</t>
  </si>
  <si>
    <t>AR369593</t>
  </si>
  <si>
    <t>L517732</t>
  </si>
  <si>
    <t>K670618</t>
  </si>
  <si>
    <t>XDD457724</t>
  </si>
  <si>
    <t>XDD416176</t>
  </si>
  <si>
    <t>NTPP3D314</t>
  </si>
  <si>
    <t>L675755</t>
  </si>
  <si>
    <t>L288558</t>
  </si>
  <si>
    <t>51N6720183</t>
  </si>
  <si>
    <t>YA5368497</t>
  </si>
  <si>
    <t>AX097107</t>
  </si>
  <si>
    <t>L636865</t>
  </si>
  <si>
    <t>G11213695</t>
  </si>
  <si>
    <t>SD5729311</t>
  </si>
  <si>
    <t>YB6484998</t>
  </si>
  <si>
    <t>YE307441</t>
  </si>
  <si>
    <t>ESTADOUNIDENSE</t>
  </si>
  <si>
    <t>ITALIANA</t>
  </si>
  <si>
    <t>GUATEMANTECA</t>
  </si>
  <si>
    <t>ESPAÑOLA</t>
  </si>
  <si>
    <t>GHILARDUCCI.DIAZ@GMAIL.COM</t>
  </si>
  <si>
    <t>809-568-6163</t>
  </si>
  <si>
    <t>DISTRITO NACIONAL</t>
  </si>
  <si>
    <t>4 AÑOS</t>
  </si>
  <si>
    <t>CASADA</t>
  </si>
  <si>
    <t>DABIMARU@YAHOO.COM.ES</t>
  </si>
  <si>
    <t>829-297-0182</t>
  </si>
  <si>
    <t>SAN JUAN</t>
  </si>
  <si>
    <t>8 AÑOS</t>
  </si>
  <si>
    <t>GALLOMBARCON@HOTMAIL.COM</t>
  </si>
  <si>
    <t>809-770-2888/829-206-7405</t>
  </si>
  <si>
    <t>PARQUE DEL ESTE</t>
  </si>
  <si>
    <t>ENTRENADOR DE TIROS CON ARCO</t>
  </si>
  <si>
    <t>HEIDY111@HOTMAIL.COM</t>
  </si>
  <si>
    <t>809-556-8380 / 809-780-0509</t>
  </si>
  <si>
    <t>BAILARIN</t>
  </si>
  <si>
    <t>RESIDENCIAL ROMANA</t>
  </si>
  <si>
    <t>2 AÑOS</t>
  </si>
  <si>
    <t>MARCELOFERDER@GMAIL.COM</t>
  </si>
  <si>
    <t>809-688-9037/809-707-2110</t>
  </si>
  <si>
    <t>23 AÑOS</t>
  </si>
  <si>
    <t xml:space="preserve">  </t>
  </si>
  <si>
    <t>INI_H_LAUFFER@HOTMAIL.COM</t>
  </si>
  <si>
    <t>809-714-5934</t>
  </si>
  <si>
    <t>HOLANDESA</t>
  </si>
  <si>
    <t>INGENIERO ELECTRO MECANICO</t>
  </si>
  <si>
    <t>EL GUANO</t>
  </si>
  <si>
    <t>CHECA</t>
  </si>
  <si>
    <t>PENSION.BAVLNKA@SEZNAM.CZ</t>
  </si>
  <si>
    <t>809-440-8800/829-931-5447</t>
  </si>
  <si>
    <t>EMPLEADA</t>
  </si>
  <si>
    <t>SAN PEDRO</t>
  </si>
  <si>
    <t>GUAYACANES</t>
  </si>
  <si>
    <t>JUAN DOLIO</t>
  </si>
  <si>
    <t>ITIJERINO20@GMAIL.COM</t>
  </si>
  <si>
    <t>80-683-3167/829-641-3177</t>
  </si>
  <si>
    <t>GERENTE DOCUMENTACION</t>
  </si>
  <si>
    <t>MBARTUMEU26@GMAIL.COM</t>
  </si>
  <si>
    <t>809-482-3099/ 829-674-4456</t>
  </si>
  <si>
    <t>SOLTERO</t>
  </si>
  <si>
    <t>VENDEDOR Y ENCARGADO DE VENTAS</t>
  </si>
  <si>
    <t>MIRADOR SUR</t>
  </si>
  <si>
    <t>DROLIV@OUTLOOK.COM</t>
  </si>
  <si>
    <t>809-921-1740/809-710-5469</t>
  </si>
  <si>
    <t>BEATRICE ZAMBRELLI</t>
  </si>
  <si>
    <t>LORENZO JOSE RATTI</t>
  </si>
  <si>
    <t xml:space="preserve">NIKOLE TERESA FORSTER </t>
  </si>
  <si>
    <t>PIETRO NETO RATTI</t>
  </si>
  <si>
    <t xml:space="preserve">NAT. HIJA ORDINARIA MENOR DE EDAD </t>
  </si>
  <si>
    <t xml:space="preserve">NAT. HIJO ORDINARIA MENOR DE EDAD </t>
  </si>
  <si>
    <t>YB8104852</t>
  </si>
  <si>
    <t>YB6675416</t>
  </si>
  <si>
    <t>YB1295072</t>
  </si>
  <si>
    <t>DIEGO.RATTI@YAHOO.COM</t>
  </si>
  <si>
    <t>829-764-6624</t>
  </si>
  <si>
    <t>LOS CERROS</t>
  </si>
  <si>
    <t>LOTOS77@MSN.COM</t>
  </si>
  <si>
    <t>809-714-3827/809-753-5145</t>
  </si>
  <si>
    <t>JWHERNDEZSI@GMAIL.COM</t>
  </si>
  <si>
    <t>809-532-5628/829-521-2939</t>
  </si>
  <si>
    <t>EDUCADOR</t>
  </si>
  <si>
    <t>ZONA UNIVERSITARIA</t>
  </si>
  <si>
    <t>JOSEJGUTIERREZ@HOTMAIL.COM</t>
  </si>
  <si>
    <t>829-540-5680</t>
  </si>
  <si>
    <t>PROPIETARIO DE NEGOCIO</t>
  </si>
  <si>
    <t>13 AÑOS</t>
  </si>
  <si>
    <t>MEXICANA</t>
  </si>
  <si>
    <t>TCHABOLLA@YAHOO.COM</t>
  </si>
  <si>
    <t>809-560-4359/829-868-8989</t>
  </si>
  <si>
    <t>GERENTE DE COMPRAS</t>
  </si>
  <si>
    <t>LOS RIOS</t>
  </si>
  <si>
    <t>ESTADO UNIDENSE</t>
  </si>
  <si>
    <t>SOLTERA</t>
  </si>
  <si>
    <t>RONALD ALBERTO RINCON VALLENILLA</t>
  </si>
  <si>
    <t>cubana</t>
  </si>
  <si>
    <t>sguez69@yahoo.com</t>
  </si>
  <si>
    <t>809-959-1152/809-753-1438</t>
  </si>
  <si>
    <t>soltera</t>
  </si>
  <si>
    <t>casada</t>
  </si>
  <si>
    <t>DIRECTORA DE GESTION DE PROYECTOS</t>
  </si>
  <si>
    <t>ALTAGRACIA</t>
  </si>
  <si>
    <t>HIGUEY</t>
  </si>
  <si>
    <t>CIUDAD LA PALMA</t>
  </si>
  <si>
    <t>10 AÑOS</t>
  </si>
  <si>
    <t>CUNANO</t>
  </si>
  <si>
    <t>RAULPCORDERO@GMAIL.COM</t>
  </si>
  <si>
    <t>829-560-1986</t>
  </si>
  <si>
    <t>ARTISTA VIRTUAL</t>
  </si>
  <si>
    <t>17 AÑOS</t>
  </si>
  <si>
    <t>RAMIROMLLOVET@GMAIL.COM</t>
  </si>
  <si>
    <t>809-552-0876</t>
  </si>
  <si>
    <t>CSADO</t>
  </si>
  <si>
    <t>PROPIETARIO</t>
  </si>
  <si>
    <t>PUNTA CANA VILLAGE</t>
  </si>
  <si>
    <t>16 AÑOS</t>
  </si>
  <si>
    <t>PABLO@ELITESTONE.COM</t>
  </si>
  <si>
    <t>809-687-6052/829-286-6256</t>
  </si>
  <si>
    <t>IMPORTACION</t>
  </si>
  <si>
    <t>19 AÑOS</t>
  </si>
  <si>
    <t>VILNIDE@GMAIL.COM</t>
  </si>
  <si>
    <t>829-721-3455</t>
  </si>
  <si>
    <t>dunia1979cu@hotmail.com</t>
  </si>
  <si>
    <t>809-240-5098/809-803-9490</t>
  </si>
  <si>
    <t>ENCARGADA DE FARMACIA</t>
  </si>
  <si>
    <t>MICHELLEFLORES@GMAIL.COM</t>
  </si>
  <si>
    <t>809-549-3624/829-721-2443</t>
  </si>
  <si>
    <t>ARTISTA</t>
  </si>
  <si>
    <t>7 AÑOS</t>
  </si>
  <si>
    <t>SANDRARODRIGUEZGALAN@GMAIL.COM</t>
  </si>
  <si>
    <t>809-315-4624/809/315-4624</t>
  </si>
  <si>
    <t>21 AÑOS</t>
  </si>
  <si>
    <t>YDCGROLIALAW.COM</t>
  </si>
  <si>
    <t>809-547-3344</t>
  </si>
  <si>
    <t>DILIANCHAVIANO@GMAIL.COM</t>
  </si>
  <si>
    <t>829-651-8709</t>
  </si>
  <si>
    <t xml:space="preserve">SAN FELIPE </t>
  </si>
  <si>
    <t>EL DORAL</t>
  </si>
  <si>
    <t>ALCIDESJGL2@GMAIL.COM</t>
  </si>
  <si>
    <t>829-996-7333/809-516-1119</t>
  </si>
  <si>
    <t>TAXISTA</t>
  </si>
  <si>
    <t xml:space="preserve">MOCA </t>
  </si>
  <si>
    <t>VILLA CAROLINA</t>
  </si>
  <si>
    <t>ILOMINADAPIERRE@GMAIL.COM</t>
  </si>
  <si>
    <t>829-602-7728</t>
  </si>
  <si>
    <t>MAESTRA</t>
  </si>
  <si>
    <t>JUANA SALTITOPA</t>
  </si>
  <si>
    <t>LOS ALCARRIZOS</t>
  </si>
  <si>
    <t>ALAJUDETH@GMAIL.COM</t>
  </si>
  <si>
    <t>809-717-7610</t>
  </si>
  <si>
    <t>809-243-1210</t>
  </si>
  <si>
    <t>BARAHONA</t>
  </si>
  <si>
    <t>PARAISO</t>
  </si>
  <si>
    <t>MEJORAMIENTO SOCIAL</t>
  </si>
  <si>
    <t>JUBILADA</t>
  </si>
  <si>
    <t>ALEJANDRA18103@GMAIL.COM</t>
  </si>
  <si>
    <t>849-470-2802</t>
  </si>
  <si>
    <t>ALTO DE ARROO HONDO</t>
  </si>
  <si>
    <t>ADDISLEIDYSCASTROOSORIO@GMAIL.COM</t>
  </si>
  <si>
    <t>849-623-6320</t>
  </si>
  <si>
    <t>ASISTENTE ADMINISTRATIVA</t>
  </si>
  <si>
    <t>LA FE</t>
  </si>
  <si>
    <t>ANAMARIACC_91_@HOTMAIL.COM</t>
  </si>
  <si>
    <t>809-573-2067</t>
  </si>
  <si>
    <t>LA VEGA</t>
  </si>
  <si>
    <t>LOS ROBLES</t>
  </si>
  <si>
    <t>12 AÑOS</t>
  </si>
  <si>
    <t>DIANELYSPINO@GMAIL.COM</t>
  </si>
  <si>
    <t>809-563-0410</t>
  </si>
  <si>
    <t>logopeda</t>
  </si>
  <si>
    <t>BROOKSASHLEY@GMAIL.COM</t>
  </si>
  <si>
    <t>809-692-3206</t>
  </si>
  <si>
    <t>EVARISTO MORALES</t>
  </si>
  <si>
    <t>CONTADORA</t>
  </si>
  <si>
    <t>CAROIG@YAHOO.COM</t>
  </si>
  <si>
    <t>829-679-4441</t>
  </si>
  <si>
    <t>DIRECTOR DE AUDITORIA</t>
  </si>
  <si>
    <t>KATIASM36@YAHOO.COM</t>
  </si>
  <si>
    <t>809-866-9148</t>
  </si>
  <si>
    <t>ADMINISTRACION DE TIENDA</t>
  </si>
  <si>
    <t>CAROLINAGG@HOTMAIL.COM</t>
  </si>
  <si>
    <t>809-769-1381</t>
  </si>
  <si>
    <t>ARROYO MANZANO</t>
  </si>
  <si>
    <t>EMPLEADA PRIVADA</t>
  </si>
  <si>
    <t>ABIGAILBATISTA@GMAIL.COM</t>
  </si>
  <si>
    <t>809-430-8062</t>
  </si>
  <si>
    <t>SAN CRISTOBAL</t>
  </si>
  <si>
    <t>HAINA</t>
  </si>
  <si>
    <t>VILLA LISA</t>
  </si>
  <si>
    <t>MEDICO DE EMERGENCIA</t>
  </si>
  <si>
    <t>CIRIANNI@GMAIL.COM</t>
  </si>
  <si>
    <t>809-534-7828</t>
  </si>
  <si>
    <t>DANAEE63@GMAIL.COM</t>
  </si>
  <si>
    <t>809-792-1339</t>
  </si>
  <si>
    <t>INVESTIGADOR AUXILIAR</t>
  </si>
  <si>
    <t>LOS JARDINES DEL NORTE</t>
  </si>
  <si>
    <t>SAGICO81@GMAIL.COM</t>
  </si>
  <si>
    <t>809-771-9113</t>
  </si>
  <si>
    <t>9 AÑOS</t>
  </si>
  <si>
    <t>GEOM.ZAMBRELLI@GMAIL.COM</t>
  </si>
  <si>
    <t>809-571-9913</t>
  </si>
  <si>
    <t>DEPENDIENTE</t>
  </si>
  <si>
    <t>JULIANDAIRAN80@YAHOO.ES</t>
  </si>
  <si>
    <t>849-389-4137</t>
  </si>
  <si>
    <t>EMPLEADO PUBLICO</t>
  </si>
  <si>
    <t>PEDERNALES</t>
  </si>
  <si>
    <t>MIRAMAR</t>
  </si>
  <si>
    <t>RONALDRINCON@GMAIL.COM</t>
  </si>
  <si>
    <t>809-864-6519</t>
  </si>
  <si>
    <t>VILLAS AGRICOLAS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</si>
</sst>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4"/>
      <color theme="1"/>
      <name val="Nyala"/>
    </font>
    <font>
      <sz val="12"/>
      <color theme="1"/>
      <name val="Nyala"/>
    </font>
    <font>
      <sz val="11"/>
      <color theme="1"/>
      <name val="Nyala"/>
    </font>
    <font>
      <b/>
      <sz val="12"/>
      <color theme="1"/>
      <name val="Nyala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b/>
      <i/>
      <sz val="11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i/>
      <sz val="12"/>
      <color theme="1"/>
      <name val="Verdana"/>
      <family val="2"/>
    </font>
    <font>
      <b/>
      <i/>
      <sz val="12"/>
      <color theme="1"/>
      <name val="Verdana"/>
      <family val="2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9"/>
      <color rgb="FF000000"/>
      <name val="Times New Roman"/>
      <family val="1"/>
    </font>
    <font>
      <sz val="10"/>
      <color theme="1"/>
      <name val="Calibri"/>
      <family val="2"/>
      <scheme val="minor"/>
    </font>
    <font>
      <u/>
      <sz val="7.7"/>
      <color theme="10"/>
      <name val="Calibri"/>
      <family val="2"/>
    </font>
    <font>
      <b/>
      <sz val="14"/>
      <color theme="6" tint="-0.249977111117893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3" fillId="0" borderId="1" xfId="0" applyFont="1" applyBorder="1"/>
    <xf numFmtId="14" fontId="4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7" fillId="0" borderId="1" xfId="1" applyBorder="1" applyAlignment="1" applyProtection="1"/>
    <xf numFmtId="14" fontId="0" fillId="0" borderId="1" xfId="0" applyNumberFormat="1" applyBorder="1"/>
    <xf numFmtId="14" fontId="0" fillId="0" borderId="8" xfId="0" applyNumberFormat="1" applyBorder="1"/>
    <xf numFmtId="0" fontId="0" fillId="0" borderId="9" xfId="0" applyBorder="1"/>
    <xf numFmtId="0" fontId="0" fillId="0" borderId="10" xfId="0" applyBorder="1"/>
    <xf numFmtId="14" fontId="0" fillId="0" borderId="11" xfId="0" applyNumberFormat="1" applyBorder="1"/>
    <xf numFmtId="0" fontId="0" fillId="0" borderId="12" xfId="0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9" fillId="3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14" fontId="21" fillId="0" borderId="1" xfId="0" applyNumberFormat="1" applyFont="1" applyBorder="1" applyAlignment="1">
      <alignment horizontal="center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0" fillId="0" borderId="1" xfId="0" applyFont="1" applyBorder="1"/>
    <xf numFmtId="0" fontId="20" fillId="0" borderId="1" xfId="0" applyFont="1" applyBorder="1" applyAlignment="1">
      <alignment horizontal="center" vertical="center"/>
    </xf>
    <xf numFmtId="49" fontId="20" fillId="0" borderId="1" xfId="0" applyNumberFormat="1" applyFont="1" applyBorder="1"/>
    <xf numFmtId="14" fontId="20" fillId="0" borderId="1" xfId="0" applyNumberFormat="1" applyFont="1" applyBorder="1"/>
    <xf numFmtId="0" fontId="22" fillId="0" borderId="0" xfId="0" applyFont="1"/>
    <xf numFmtId="0" fontId="23" fillId="0" borderId="1" xfId="0" applyFont="1" applyBorder="1" applyAlignment="1">
      <alignment horizontal="center"/>
    </xf>
    <xf numFmtId="0" fontId="22" fillId="0" borderId="1" xfId="0" applyFont="1" applyBorder="1"/>
    <xf numFmtId="0" fontId="24" fillId="0" borderId="1" xfId="1" applyFont="1" applyBorder="1" applyAlignment="1" applyProtection="1"/>
    <xf numFmtId="0" fontId="23" fillId="0" borderId="0" xfId="0" applyFont="1"/>
    <xf numFmtId="0" fontId="4" fillId="0" borderId="1" xfId="0" applyFont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right"/>
    </xf>
    <xf numFmtId="0" fontId="5" fillId="2" borderId="2" xfId="0" applyFont="1" applyFill="1" applyBorder="1" applyAlignment="1">
      <alignment vertical="center" wrapText="1"/>
    </xf>
    <xf numFmtId="0" fontId="25" fillId="0" borderId="13" xfId="0" applyFont="1" applyBorder="1"/>
    <xf numFmtId="14" fontId="23" fillId="0" borderId="11" xfId="0" applyNumberFormat="1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3" xfId="0" applyBorder="1"/>
    <xf numFmtId="0" fontId="23" fillId="0" borderId="13" xfId="0" applyFont="1" applyBorder="1"/>
    <xf numFmtId="0" fontId="0" fillId="0" borderId="14" xfId="0" applyBorder="1" applyAlignment="1">
      <alignment horizontal="left"/>
    </xf>
    <xf numFmtId="0" fontId="26" fillId="0" borderId="13" xfId="0" applyFont="1" applyBorder="1"/>
    <xf numFmtId="0" fontId="22" fillId="0" borderId="13" xfId="0" applyFont="1" applyBorder="1"/>
    <xf numFmtId="0" fontId="27" fillId="0" borderId="13" xfId="0" applyFont="1" applyBorder="1"/>
    <xf numFmtId="0" fontId="22" fillId="0" borderId="1" xfId="0" applyFont="1" applyBorder="1" applyAlignment="1">
      <alignment horizontal="left"/>
    </xf>
    <xf numFmtId="0" fontId="20" fillId="0" borderId="7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right"/>
    </xf>
    <xf numFmtId="14" fontId="20" fillId="0" borderId="1" xfId="0" applyNumberFormat="1" applyFont="1" applyBorder="1" applyAlignment="1">
      <alignment horizontal="right"/>
    </xf>
    <xf numFmtId="0" fontId="20" fillId="0" borderId="0" xfId="0" applyFont="1" applyAlignment="1">
      <alignment horizontal="right"/>
    </xf>
    <xf numFmtId="14" fontId="0" fillId="0" borderId="9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22" fillId="0" borderId="1" xfId="0" applyFont="1" applyBorder="1" applyAlignment="1">
      <alignment horizontal="left" wrapText="1"/>
    </xf>
    <xf numFmtId="0" fontId="0" fillId="0" borderId="13" xfId="0" applyBorder="1" applyAlignment="1">
      <alignment horizontal="center"/>
    </xf>
    <xf numFmtId="14" fontId="23" fillId="0" borderId="1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13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23" fillId="0" borderId="9" xfId="0" applyFont="1" applyBorder="1" applyAlignment="1">
      <alignment horizontal="center"/>
    </xf>
    <xf numFmtId="14" fontId="22" fillId="0" borderId="0" xfId="0" applyNumberFormat="1" applyFont="1"/>
    <xf numFmtId="0" fontId="21" fillId="0" borderId="1" xfId="0" applyFont="1" applyBorder="1" applyAlignment="1">
      <alignment horizontal="left"/>
    </xf>
    <xf numFmtId="0" fontId="28" fillId="0" borderId="0" xfId="0" applyFont="1"/>
    <xf numFmtId="0" fontId="28" fillId="0" borderId="1" xfId="0" applyFont="1" applyBorder="1" applyAlignment="1">
      <alignment horizontal="center" vertical="center"/>
    </xf>
    <xf numFmtId="0" fontId="0" fillId="0" borderId="14" xfId="0" applyFont="1" applyBorder="1"/>
    <xf numFmtId="14" fontId="28" fillId="0" borderId="1" xfId="0" applyNumberFormat="1" applyFont="1" applyBorder="1"/>
    <xf numFmtId="14" fontId="28" fillId="0" borderId="1" xfId="0" applyNumberFormat="1" applyFont="1" applyBorder="1" applyAlignment="1">
      <alignment horizontal="left"/>
    </xf>
    <xf numFmtId="0" fontId="31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0" fontId="28" fillId="0" borderId="1" xfId="0" applyFont="1" applyBorder="1" applyAlignment="1">
      <alignment wrapText="1"/>
    </xf>
    <xf numFmtId="14" fontId="28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/>
    </xf>
    <xf numFmtId="0" fontId="30" fillId="0" borderId="1" xfId="1" applyFont="1" applyBorder="1" applyAlignment="1" applyProtection="1"/>
    <xf numFmtId="0" fontId="28" fillId="6" borderId="1" xfId="0" applyFont="1" applyFill="1" applyBorder="1" applyAlignment="1">
      <alignment horizontal="center" vertical="center" wrapText="1"/>
    </xf>
    <xf numFmtId="0" fontId="30" fillId="0" borderId="1" xfId="1" applyFont="1" applyBorder="1" applyAlignment="1" applyProtection="1">
      <alignment horizontal="center"/>
    </xf>
    <xf numFmtId="0" fontId="28" fillId="0" borderId="0" xfId="0" applyFont="1" applyAlignment="1">
      <alignment horizontal="center" vertical="center"/>
    </xf>
    <xf numFmtId="0" fontId="28" fillId="0" borderId="7" xfId="0" applyFont="1" applyBorder="1"/>
    <xf numFmtId="0" fontId="28" fillId="0" borderId="1" xfId="0" applyFont="1" applyBorder="1" applyAlignment="1">
      <alignment horizontal="center" wrapText="1"/>
    </xf>
    <xf numFmtId="0" fontId="30" fillId="0" borderId="1" xfId="1" applyFont="1" applyBorder="1" applyAlignment="1" applyProtection="1">
      <alignment wrapText="1"/>
    </xf>
    <xf numFmtId="0" fontId="28" fillId="0" borderId="1" xfId="0" applyFont="1" applyBorder="1" applyAlignment="1">
      <alignment horizontal="right"/>
    </xf>
    <xf numFmtId="0" fontId="28" fillId="6" borderId="1" xfId="0" applyFont="1" applyFill="1" applyBorder="1" applyAlignment="1">
      <alignment horizontal="center" vertical="center"/>
    </xf>
    <xf numFmtId="14" fontId="28" fillId="0" borderId="0" xfId="0" applyNumberFormat="1" applyFont="1"/>
    <xf numFmtId="0" fontId="31" fillId="0" borderId="7" xfId="0" applyFont="1" applyFill="1" applyBorder="1" applyAlignment="1">
      <alignment horizontal="center" wrapText="1"/>
    </xf>
    <xf numFmtId="0" fontId="30" fillId="0" borderId="0" xfId="1" applyFont="1" applyAlignment="1" applyProtection="1"/>
    <xf numFmtId="0" fontId="28" fillId="0" borderId="7" xfId="0" applyFont="1" applyFill="1" applyBorder="1"/>
    <xf numFmtId="0" fontId="28" fillId="0" borderId="7" xfId="0" applyFont="1" applyFill="1" applyBorder="1" applyAlignment="1">
      <alignment horizontal="center"/>
    </xf>
    <xf numFmtId="0" fontId="28" fillId="0" borderId="7" xfId="0" applyFont="1" applyFill="1" applyBorder="1" applyAlignment="1">
      <alignment wrapText="1"/>
    </xf>
    <xf numFmtId="0" fontId="28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vertical="center" wrapText="1"/>
    </xf>
    <xf numFmtId="14" fontId="28" fillId="0" borderId="1" xfId="0" applyNumberFormat="1" applyFont="1" applyBorder="1" applyAlignment="1">
      <alignment horizontal="right"/>
    </xf>
    <xf numFmtId="14" fontId="28" fillId="0" borderId="0" xfId="0" applyNumberFormat="1" applyFont="1" applyAlignment="1">
      <alignment horizontal="right"/>
    </xf>
    <xf numFmtId="0" fontId="7" fillId="4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/>
    </xf>
    <xf numFmtId="0" fontId="19" fillId="0" borderId="0" xfId="0" applyFont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DIEGO.RATTI@YAHOO.COM" TargetMode="External"/><Relationship Id="rId18" Type="http://schemas.openxmlformats.org/officeDocument/2006/relationships/hyperlink" Target="mailto:TCHABOLLA@YAHOO.COM" TargetMode="External"/><Relationship Id="rId26" Type="http://schemas.openxmlformats.org/officeDocument/2006/relationships/hyperlink" Target="mailto:MICHELLEFLORES@GMAIL.COM" TargetMode="External"/><Relationship Id="rId39" Type="http://schemas.openxmlformats.org/officeDocument/2006/relationships/hyperlink" Target="mailto:CAROLINAGG@HOTMAIL.COM" TargetMode="External"/><Relationship Id="rId21" Type="http://schemas.openxmlformats.org/officeDocument/2006/relationships/hyperlink" Target="mailto:RAULPCORDERO@GMAIL.COM" TargetMode="External"/><Relationship Id="rId34" Type="http://schemas.openxmlformats.org/officeDocument/2006/relationships/hyperlink" Target="mailto:ANAMARIACC_91_@HOTMAIL.COM" TargetMode="External"/><Relationship Id="rId42" Type="http://schemas.openxmlformats.org/officeDocument/2006/relationships/hyperlink" Target="mailto:DANAEE63@GMAIL.COM" TargetMode="External"/><Relationship Id="rId47" Type="http://schemas.openxmlformats.org/officeDocument/2006/relationships/hyperlink" Target="mailto:RONALDRINCON@GMAIL.COM" TargetMode="External"/><Relationship Id="rId7" Type="http://schemas.openxmlformats.org/officeDocument/2006/relationships/hyperlink" Target="mailto:PENSION.BAVLNKA@SEZNAM.CZ" TargetMode="External"/><Relationship Id="rId2" Type="http://schemas.openxmlformats.org/officeDocument/2006/relationships/hyperlink" Target="mailto:DABIMARU@YAHOO.COM.ES" TargetMode="External"/><Relationship Id="rId16" Type="http://schemas.openxmlformats.org/officeDocument/2006/relationships/hyperlink" Target="mailto:JWHERNDEZSI@GMAIL.COM" TargetMode="External"/><Relationship Id="rId29" Type="http://schemas.openxmlformats.org/officeDocument/2006/relationships/hyperlink" Target="mailto:ALCIDESJGL2@GMAIL.COM" TargetMode="External"/><Relationship Id="rId1" Type="http://schemas.openxmlformats.org/officeDocument/2006/relationships/hyperlink" Target="mailto:GHILARDUCCI.DIAZ@GMAIL.COM" TargetMode="External"/><Relationship Id="rId6" Type="http://schemas.openxmlformats.org/officeDocument/2006/relationships/hyperlink" Target="mailto:INI_H_LAUFFER@HOTMAIL.COM" TargetMode="External"/><Relationship Id="rId11" Type="http://schemas.openxmlformats.org/officeDocument/2006/relationships/hyperlink" Target="mailto:DIEGO.RATTI@YAHOO.COM" TargetMode="External"/><Relationship Id="rId24" Type="http://schemas.openxmlformats.org/officeDocument/2006/relationships/hyperlink" Target="mailto:VILNIDE@GMAIL.COM" TargetMode="External"/><Relationship Id="rId32" Type="http://schemas.openxmlformats.org/officeDocument/2006/relationships/hyperlink" Target="mailto:ALEJANDRA18103@GMAIL.COM" TargetMode="External"/><Relationship Id="rId37" Type="http://schemas.openxmlformats.org/officeDocument/2006/relationships/hyperlink" Target="mailto:CAROIG@YAHOO.COM" TargetMode="External"/><Relationship Id="rId40" Type="http://schemas.openxmlformats.org/officeDocument/2006/relationships/hyperlink" Target="mailto:ABIGAILBATISTA@GMAIL.COM" TargetMode="External"/><Relationship Id="rId45" Type="http://schemas.openxmlformats.org/officeDocument/2006/relationships/hyperlink" Target="mailto:GEOM.ZAMBRELLI@GMAIL.COM" TargetMode="External"/><Relationship Id="rId5" Type="http://schemas.openxmlformats.org/officeDocument/2006/relationships/hyperlink" Target="mailto:MARCELOFERDER@GMAIL.COM" TargetMode="External"/><Relationship Id="rId15" Type="http://schemas.openxmlformats.org/officeDocument/2006/relationships/hyperlink" Target="mailto:LOTOS77@MSN.COM" TargetMode="External"/><Relationship Id="rId23" Type="http://schemas.openxmlformats.org/officeDocument/2006/relationships/hyperlink" Target="mailto:PABLO@ELITESTONE.COM" TargetMode="External"/><Relationship Id="rId28" Type="http://schemas.openxmlformats.org/officeDocument/2006/relationships/hyperlink" Target="mailto:DILIANCHAVIANO@GMAIL.COM" TargetMode="External"/><Relationship Id="rId36" Type="http://schemas.openxmlformats.org/officeDocument/2006/relationships/hyperlink" Target="mailto:BROOKSASHLEY@GMAIL.COM" TargetMode="External"/><Relationship Id="rId10" Type="http://schemas.openxmlformats.org/officeDocument/2006/relationships/hyperlink" Target="mailto:DROLIV@OUTLOOK.COM" TargetMode="External"/><Relationship Id="rId19" Type="http://schemas.openxmlformats.org/officeDocument/2006/relationships/hyperlink" Target="mailto:TCHABOLLA@YAHOO.COM" TargetMode="External"/><Relationship Id="rId31" Type="http://schemas.openxmlformats.org/officeDocument/2006/relationships/hyperlink" Target="mailto:ALAJUDETH@GMAIL.COM" TargetMode="External"/><Relationship Id="rId44" Type="http://schemas.openxmlformats.org/officeDocument/2006/relationships/hyperlink" Target="mailto:GEOM.ZAMBRELLI@GMAIL.COM" TargetMode="External"/><Relationship Id="rId4" Type="http://schemas.openxmlformats.org/officeDocument/2006/relationships/hyperlink" Target="mailto:HEIDY111@HOTMAIL.COM" TargetMode="External"/><Relationship Id="rId9" Type="http://schemas.openxmlformats.org/officeDocument/2006/relationships/hyperlink" Target="mailto:MBARTUMEU26@GMAIL.COM" TargetMode="External"/><Relationship Id="rId14" Type="http://schemas.openxmlformats.org/officeDocument/2006/relationships/hyperlink" Target="mailto:DIEGO.RATTI@YAHOO.COM" TargetMode="External"/><Relationship Id="rId22" Type="http://schemas.openxmlformats.org/officeDocument/2006/relationships/hyperlink" Target="mailto:RAMIROMLLOVET@GMAIL.COM" TargetMode="External"/><Relationship Id="rId27" Type="http://schemas.openxmlformats.org/officeDocument/2006/relationships/hyperlink" Target="mailto:SANDRARODRIGUEZGALAN@GMAIL.COM" TargetMode="External"/><Relationship Id="rId30" Type="http://schemas.openxmlformats.org/officeDocument/2006/relationships/hyperlink" Target="mailto:ILOMINADAPIERRE@GMAIL.COM" TargetMode="External"/><Relationship Id="rId35" Type="http://schemas.openxmlformats.org/officeDocument/2006/relationships/hyperlink" Target="mailto:DIANELYSPINO@GMAIL.COM" TargetMode="External"/><Relationship Id="rId43" Type="http://schemas.openxmlformats.org/officeDocument/2006/relationships/hyperlink" Target="mailto:SAGICO81@GMAIL.COM" TargetMode="External"/><Relationship Id="rId48" Type="http://schemas.openxmlformats.org/officeDocument/2006/relationships/printerSettings" Target="../printerSettings/printerSettings2.bin"/><Relationship Id="rId8" Type="http://schemas.openxmlformats.org/officeDocument/2006/relationships/hyperlink" Target="mailto:ITIJERINO20@GMAIL.COM" TargetMode="External"/><Relationship Id="rId3" Type="http://schemas.openxmlformats.org/officeDocument/2006/relationships/hyperlink" Target="mailto:GALLOMBARCON@HOTMAIL.COM" TargetMode="External"/><Relationship Id="rId12" Type="http://schemas.openxmlformats.org/officeDocument/2006/relationships/hyperlink" Target="mailto:DIEGO.RATTI@YAHOO.COM" TargetMode="External"/><Relationship Id="rId17" Type="http://schemas.openxmlformats.org/officeDocument/2006/relationships/hyperlink" Target="mailto:JOSEJGUTIERREZ@HOTMAIL.COM" TargetMode="External"/><Relationship Id="rId25" Type="http://schemas.openxmlformats.org/officeDocument/2006/relationships/hyperlink" Target="mailto:dunia1979cu@hotmail.com" TargetMode="External"/><Relationship Id="rId33" Type="http://schemas.openxmlformats.org/officeDocument/2006/relationships/hyperlink" Target="mailto:ADDISLEIDYSCASTROOSORIO@GMAIL.COM" TargetMode="External"/><Relationship Id="rId38" Type="http://schemas.openxmlformats.org/officeDocument/2006/relationships/hyperlink" Target="mailto:KATIASM36@YAHOO.COM" TargetMode="External"/><Relationship Id="rId46" Type="http://schemas.openxmlformats.org/officeDocument/2006/relationships/hyperlink" Target="mailto:JULIANDAIRAN80@YAHOO.ES" TargetMode="External"/><Relationship Id="rId20" Type="http://schemas.openxmlformats.org/officeDocument/2006/relationships/hyperlink" Target="mailto:sguez69@yahoo.com" TargetMode="External"/><Relationship Id="rId41" Type="http://schemas.openxmlformats.org/officeDocument/2006/relationships/hyperlink" Target="mailto:CIRIANNI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JESSIVENEZUELA.@GMAIL.COM" TargetMode="External"/><Relationship Id="rId13" Type="http://schemas.openxmlformats.org/officeDocument/2006/relationships/hyperlink" Target="mailto:KARLOSGALVAN50@GMAIL.COM" TargetMode="External"/><Relationship Id="rId3" Type="http://schemas.openxmlformats.org/officeDocument/2006/relationships/hyperlink" Target="mailto:VICTORIALEIZ84@GMAIL.COM" TargetMode="External"/><Relationship Id="rId7" Type="http://schemas.openxmlformats.org/officeDocument/2006/relationships/hyperlink" Target="mailto:BYANNINMANUTRI@GMAIL.COM" TargetMode="External"/><Relationship Id="rId12" Type="http://schemas.openxmlformats.org/officeDocument/2006/relationships/hyperlink" Target="mailto:AIRTONALEGRIAM@GMAIL.COM" TargetMode="External"/><Relationship Id="rId2" Type="http://schemas.openxmlformats.org/officeDocument/2006/relationships/hyperlink" Target="mailto:SAMIGLES13@GMAIL.COM" TargetMode="External"/><Relationship Id="rId16" Type="http://schemas.openxmlformats.org/officeDocument/2006/relationships/printerSettings" Target="../printerSettings/printerSettings3.bin"/><Relationship Id="rId1" Type="http://schemas.openxmlformats.org/officeDocument/2006/relationships/hyperlink" Target="mailto:GIORGIOBUNETTE@GMAIL.COM" TargetMode="External"/><Relationship Id="rId6" Type="http://schemas.openxmlformats.org/officeDocument/2006/relationships/hyperlink" Target="mailto:HARQUE@GMAIL.COM" TargetMode="External"/><Relationship Id="rId11" Type="http://schemas.openxmlformats.org/officeDocument/2006/relationships/hyperlink" Target="mailto:ILIBETH07@GMAIL.COM" TargetMode="External"/><Relationship Id="rId5" Type="http://schemas.openxmlformats.org/officeDocument/2006/relationships/hyperlink" Target="mailto:KRYSTARLOPEZ@GMAIL.COM" TargetMode="External"/><Relationship Id="rId15" Type="http://schemas.openxmlformats.org/officeDocument/2006/relationships/hyperlink" Target="mailto:TROPIMIXCARIB@HOTMAIL,COM" TargetMode="External"/><Relationship Id="rId10" Type="http://schemas.openxmlformats.org/officeDocument/2006/relationships/hyperlink" Target="mailto:YUDEVIOLIN@ICLOUD.COM" TargetMode="External"/><Relationship Id="rId4" Type="http://schemas.openxmlformats.org/officeDocument/2006/relationships/hyperlink" Target="mailto:LUCELLYBT@GGMAIL..COM" TargetMode="External"/><Relationship Id="rId9" Type="http://schemas.openxmlformats.org/officeDocument/2006/relationships/hyperlink" Target="mailto:JUNISTIVE@GMIAL.COM" TargetMode="External"/><Relationship Id="rId14" Type="http://schemas.openxmlformats.org/officeDocument/2006/relationships/hyperlink" Target="mailto:ROVERRIERQ@YAHOO.E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22"/>
  <sheetViews>
    <sheetView showWhiteSpace="0" zoomScale="85" zoomScaleNormal="85" workbookViewId="0">
      <selection activeCell="C18" sqref="C18"/>
    </sheetView>
  </sheetViews>
  <sheetFormatPr baseColWidth="10" defaultColWidth="11.42578125" defaultRowHeight="12.75"/>
  <cols>
    <col min="1" max="1" width="26.5703125" style="14" customWidth="1"/>
    <col min="2" max="2" width="10.7109375" style="14" customWidth="1"/>
    <col min="3" max="3" width="16.5703125" style="14" customWidth="1"/>
    <col min="4" max="4" width="15.5703125" style="14" customWidth="1"/>
    <col min="5" max="5" width="22.5703125" style="14" customWidth="1"/>
    <col min="6" max="6" width="12.140625" style="14" customWidth="1"/>
    <col min="7" max="16384" width="11.42578125" style="14"/>
  </cols>
  <sheetData>
    <row r="1" spans="1:7" ht="21" customHeight="1">
      <c r="A1" s="138" t="s">
        <v>0</v>
      </c>
      <c r="B1" s="138"/>
      <c r="C1" s="138"/>
      <c r="D1" s="138"/>
      <c r="E1" s="138"/>
      <c r="F1" s="138"/>
    </row>
    <row r="2" spans="1:7" ht="8.25" customHeight="1">
      <c r="A2" s="15"/>
      <c r="B2" s="15"/>
      <c r="C2" s="15"/>
      <c r="D2" s="15"/>
      <c r="E2" s="15"/>
      <c r="F2" s="15"/>
    </row>
    <row r="3" spans="1:7" ht="21" customHeight="1">
      <c r="A3" s="139" t="s">
        <v>1</v>
      </c>
      <c r="B3" s="139"/>
      <c r="C3" s="139"/>
      <c r="D3" s="139"/>
      <c r="E3" s="139"/>
      <c r="F3" s="139"/>
    </row>
    <row r="4" spans="1:7" ht="12.75" customHeight="1"/>
    <row r="5" spans="1:7" customFormat="1" ht="18.75" customHeight="1">
      <c r="A5" s="16" t="s">
        <v>2</v>
      </c>
      <c r="B5" s="17"/>
      <c r="C5" s="17"/>
      <c r="D5" s="17"/>
      <c r="E5" s="17"/>
    </row>
    <row r="6" spans="1:7" customFormat="1" ht="9" customHeight="1">
      <c r="A6" s="16"/>
      <c r="B6" s="17"/>
      <c r="C6" s="17"/>
      <c r="D6" s="17"/>
      <c r="E6" s="17"/>
    </row>
    <row r="7" spans="1:7" ht="45" customHeight="1">
      <c r="A7" s="140" t="s">
        <v>3</v>
      </c>
      <c r="B7" s="140"/>
      <c r="C7" s="140"/>
      <c r="D7" s="140"/>
      <c r="E7" s="140"/>
      <c r="F7" s="140"/>
      <c r="G7" s="36"/>
    </row>
    <row r="8" spans="1:7" ht="46.5" customHeight="1">
      <c r="A8" s="140" t="s">
        <v>4</v>
      </c>
      <c r="B8" s="140"/>
      <c r="C8" s="140"/>
      <c r="D8" s="140"/>
      <c r="E8" s="140"/>
      <c r="F8" s="140"/>
      <c r="G8" s="36"/>
    </row>
    <row r="9" spans="1:7" ht="32.25" customHeight="1">
      <c r="A9" s="140" t="s">
        <v>5</v>
      </c>
      <c r="B9" s="140"/>
      <c r="C9" s="140"/>
      <c r="D9" s="140"/>
      <c r="E9" s="140"/>
      <c r="F9" s="35"/>
      <c r="G9" s="36"/>
    </row>
    <row r="10" spans="1:7" ht="32.25" customHeight="1">
      <c r="A10" s="140" t="s">
        <v>6</v>
      </c>
      <c r="B10" s="140"/>
      <c r="C10" s="140"/>
      <c r="D10" s="140"/>
      <c r="E10" s="140"/>
      <c r="F10" s="35"/>
      <c r="G10" s="36"/>
    </row>
    <row r="11" spans="1:7" ht="32.25" customHeight="1">
      <c r="A11" s="140" t="s">
        <v>7</v>
      </c>
      <c r="B11" s="140"/>
      <c r="C11" s="140"/>
      <c r="D11" s="140"/>
      <c r="E11" s="140"/>
      <c r="F11" s="35"/>
      <c r="G11" s="36"/>
    </row>
    <row r="12" spans="1:7" ht="32.25" customHeight="1">
      <c r="A12" s="140" t="s">
        <v>8</v>
      </c>
      <c r="B12" s="140"/>
      <c r="C12" s="140"/>
      <c r="D12" s="140"/>
      <c r="E12" s="140"/>
      <c r="F12" s="140"/>
      <c r="G12" s="36"/>
    </row>
    <row r="13" spans="1:7" ht="32.25" customHeight="1">
      <c r="A13" s="140" t="s">
        <v>9</v>
      </c>
      <c r="B13" s="140"/>
      <c r="C13" s="140"/>
      <c r="D13" s="140"/>
      <c r="E13" s="140"/>
      <c r="F13" s="140"/>
      <c r="G13" s="36"/>
    </row>
    <row r="14" spans="1:7" ht="32.25" customHeight="1">
      <c r="A14" s="140" t="s">
        <v>10</v>
      </c>
      <c r="B14" s="140"/>
      <c r="C14" s="140"/>
      <c r="D14" s="140"/>
      <c r="E14" s="140"/>
      <c r="F14" s="35"/>
      <c r="G14" s="36"/>
    </row>
    <row r="15" spans="1:7" ht="32.25" customHeight="1">
      <c r="A15" s="140" t="s">
        <v>11</v>
      </c>
      <c r="B15" s="140"/>
      <c r="C15" s="140"/>
      <c r="D15" s="140"/>
      <c r="E15" s="140"/>
      <c r="F15" s="35"/>
      <c r="G15" s="36"/>
    </row>
    <row r="16" spans="1:7" ht="20.25" customHeight="1">
      <c r="A16" s="142"/>
      <c r="B16" s="142"/>
      <c r="C16" s="142"/>
      <c r="D16" s="142"/>
      <c r="E16" s="142"/>
      <c r="F16" s="142"/>
    </row>
    <row r="17" spans="1:5" ht="21.75" customHeight="1"/>
    <row r="18" spans="1:5" ht="15">
      <c r="A18" s="17"/>
      <c r="B18" s="17"/>
      <c r="C18" s="17"/>
      <c r="D18" s="17"/>
      <c r="E18" s="17"/>
    </row>
    <row r="19" spans="1:5" ht="15">
      <c r="A19" s="17"/>
      <c r="B19" s="17"/>
      <c r="C19" s="17"/>
      <c r="D19" s="17"/>
      <c r="E19" s="17"/>
    </row>
    <row r="20" spans="1:5" ht="15">
      <c r="A20" s="17"/>
      <c r="B20" s="17"/>
      <c r="C20" s="17"/>
      <c r="D20" s="17"/>
      <c r="E20" s="17"/>
    </row>
    <row r="21" spans="1:5" ht="15">
      <c r="A21" s="17"/>
      <c r="B21" s="17"/>
      <c r="C21" s="17"/>
      <c r="D21" s="17"/>
      <c r="E21" s="17"/>
    </row>
    <row r="22" spans="1:5" ht="33" customHeight="1">
      <c r="A22" s="141" t="s">
        <v>12</v>
      </c>
      <c r="B22" s="141"/>
      <c r="C22" s="141"/>
      <c r="D22" s="141"/>
      <c r="E22" s="141"/>
    </row>
  </sheetData>
  <mergeCells count="13">
    <mergeCell ref="A22:E22"/>
    <mergeCell ref="A9:E9"/>
    <mergeCell ref="A10:E10"/>
    <mergeCell ref="A11:E11"/>
    <mergeCell ref="A16:F16"/>
    <mergeCell ref="A1:F1"/>
    <mergeCell ref="A3:F3"/>
    <mergeCell ref="A14:E14"/>
    <mergeCell ref="A15:E15"/>
    <mergeCell ref="A8:F8"/>
    <mergeCell ref="A12:F12"/>
    <mergeCell ref="A13:F13"/>
    <mergeCell ref="A7:F7"/>
  </mergeCells>
  <printOptions horizontalCentered="1"/>
  <pageMargins left="0.28999999999999998" right="0.28999999999999998" top="1.99" bottom="0.59" header="0.97" footer="0.31496062992126"/>
  <pageSetup scale="90" orientation="portrait" r:id="rId1"/>
  <headerFooter>
    <oddHeader>&amp;L&amp;"Verdana,Negrita"&amp;9&amp;KC00000MINISTERIO DE INTERIOR Y POLICIA&amp;"Verdana,Normal" &amp;C&amp;"Verdana,Negrita"&amp;K03-002
INFORMACIÓN REQUERIDA POR LA
DIRECCIÓN DE PLANIFICACIÓN Y DESARROLLO&amp;R&amp;"Verdana,Negrita"&amp;9&amp;KC00000 NOVIEMBRE  2020</oddHeader>
    <oddFooter>&amp;C&amp;"Verdana,Negrita Cursiva"&amp;8Dirección de Planificación y Desarrollo&amp;R&amp;"Verdana,Normal"&amp;8&amp;P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X130"/>
  <sheetViews>
    <sheetView tabSelected="1" zoomScale="70" zoomScaleNormal="70" zoomScaleSheetLayoutView="40" zoomScalePageLayoutView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5" sqref="D5"/>
    </sheetView>
  </sheetViews>
  <sheetFormatPr baseColWidth="10" defaultColWidth="11.42578125" defaultRowHeight="15"/>
  <cols>
    <col min="1" max="1" width="8.7109375" customWidth="1"/>
    <col min="2" max="2" width="14.140625" customWidth="1"/>
    <col min="3" max="3" width="17.28515625" customWidth="1"/>
    <col min="4" max="4" width="57.28515625" customWidth="1"/>
    <col min="5" max="5" width="16" customWidth="1"/>
    <col min="6" max="6" width="16.7109375" customWidth="1"/>
    <col min="7" max="7" width="19.140625" customWidth="1"/>
    <col min="8" max="8" width="32.140625" customWidth="1"/>
    <col min="9" max="9" width="19" customWidth="1"/>
    <col min="10" max="10" width="25.42578125" customWidth="1"/>
    <col min="11" max="11" width="18.5703125" customWidth="1"/>
    <col min="12" max="12" width="41.85546875" customWidth="1"/>
    <col min="13" max="13" width="42.140625" customWidth="1"/>
    <col min="14" max="14" width="14.7109375" customWidth="1"/>
    <col min="15" max="15" width="10.7109375" customWidth="1"/>
    <col min="16" max="16" width="8.7109375" customWidth="1"/>
    <col min="17" max="17" width="12.28515625" customWidth="1"/>
    <col min="18" max="18" width="26.42578125" customWidth="1"/>
    <col min="19" max="19" width="13.28515625" customWidth="1"/>
    <col min="20" max="20" width="23.42578125" customWidth="1"/>
    <col min="21" max="21" width="25.7109375" customWidth="1"/>
    <col min="22" max="22" width="24.42578125" customWidth="1"/>
    <col min="23" max="24" width="37.5703125" customWidth="1"/>
  </cols>
  <sheetData>
    <row r="1" spans="1:24" ht="14.25" customHeight="1">
      <c r="A1" s="1" t="s">
        <v>752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4" ht="18">
      <c r="A2" s="152" t="s">
        <v>13</v>
      </c>
      <c r="B2" s="152"/>
      <c r="C2" s="152"/>
      <c r="D2" s="152"/>
      <c r="E2" s="152"/>
      <c r="F2" s="152"/>
      <c r="G2" s="152"/>
      <c r="H2" s="152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7"/>
      <c r="U2" s="7"/>
      <c r="V2" s="7"/>
    </row>
    <row r="3" spans="1:24" ht="6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4" ht="19.5" customHeight="1">
      <c r="A4" s="153" t="s">
        <v>14</v>
      </c>
      <c r="B4" s="153"/>
      <c r="C4" s="153"/>
      <c r="D4" s="153"/>
      <c r="E4" s="153"/>
      <c r="F4" s="153"/>
      <c r="G4" s="153"/>
      <c r="H4" s="153"/>
      <c r="I4" s="8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4" ht="15.75">
      <c r="A5" s="4"/>
      <c r="B5" s="4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4" ht="31.5" customHeight="1">
      <c r="A6" s="154" t="s">
        <v>15</v>
      </c>
      <c r="B6" s="145" t="s">
        <v>16</v>
      </c>
      <c r="C6" s="145" t="s">
        <v>17</v>
      </c>
      <c r="D6" s="145" t="s">
        <v>18</v>
      </c>
      <c r="E6" s="145" t="s">
        <v>19</v>
      </c>
      <c r="F6" s="145" t="s">
        <v>20</v>
      </c>
      <c r="G6" s="145" t="s">
        <v>21</v>
      </c>
      <c r="H6" s="145" t="s">
        <v>22</v>
      </c>
      <c r="I6" s="145" t="s">
        <v>23</v>
      </c>
      <c r="J6" s="145" t="s">
        <v>24</v>
      </c>
      <c r="K6" s="145" t="s">
        <v>25</v>
      </c>
      <c r="L6" s="145" t="s">
        <v>26</v>
      </c>
      <c r="M6" s="145" t="s">
        <v>27</v>
      </c>
      <c r="N6" s="145" t="s">
        <v>28</v>
      </c>
      <c r="O6" s="150" t="s">
        <v>29</v>
      </c>
      <c r="P6" s="145" t="s">
        <v>30</v>
      </c>
      <c r="Q6" s="145" t="s">
        <v>31</v>
      </c>
      <c r="R6" s="145" t="s">
        <v>32</v>
      </c>
      <c r="S6" s="145" t="s">
        <v>33</v>
      </c>
      <c r="T6" s="147" t="s">
        <v>34</v>
      </c>
      <c r="U6" s="148"/>
      <c r="V6" s="149"/>
      <c r="W6" s="143" t="s">
        <v>35</v>
      </c>
      <c r="X6" s="144"/>
    </row>
    <row r="7" spans="1:24" ht="27" customHeight="1">
      <c r="A7" s="155"/>
      <c r="B7" s="155"/>
      <c r="C7" s="155"/>
      <c r="D7" s="155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51"/>
      <c r="P7" s="146"/>
      <c r="Q7" s="146"/>
      <c r="R7" s="146"/>
      <c r="S7" s="146"/>
      <c r="T7" s="18" t="s">
        <v>36</v>
      </c>
      <c r="U7" s="18" t="s">
        <v>37</v>
      </c>
      <c r="V7" s="19" t="s">
        <v>38</v>
      </c>
      <c r="W7" s="66" t="s">
        <v>39</v>
      </c>
      <c r="X7" s="67" t="s">
        <v>40</v>
      </c>
    </row>
    <row r="8" spans="1:24" s="105" customFormat="1" ht="35.25" customHeight="1">
      <c r="A8" s="111">
        <v>1</v>
      </c>
      <c r="B8" s="136">
        <v>44664</v>
      </c>
      <c r="C8" s="114">
        <v>45146</v>
      </c>
      <c r="D8" s="115" t="s">
        <v>634</v>
      </c>
      <c r="E8" s="112"/>
      <c r="F8" s="112"/>
      <c r="G8" s="112"/>
      <c r="H8" s="116" t="s">
        <v>684</v>
      </c>
      <c r="I8" s="117" t="s">
        <v>423</v>
      </c>
      <c r="J8" s="118" t="s">
        <v>141</v>
      </c>
      <c r="K8" s="106" t="s">
        <v>688</v>
      </c>
      <c r="L8" s="119" t="s">
        <v>858</v>
      </c>
      <c r="M8" s="112" t="s">
        <v>859</v>
      </c>
      <c r="N8" s="108">
        <v>26600</v>
      </c>
      <c r="O8" s="111">
        <f>2022-1972</f>
        <v>50</v>
      </c>
      <c r="P8" s="120" t="s">
        <v>51</v>
      </c>
      <c r="Q8" s="112" t="s">
        <v>52</v>
      </c>
      <c r="R8" s="112" t="s">
        <v>272</v>
      </c>
      <c r="S8" s="111" t="s">
        <v>54</v>
      </c>
      <c r="T8" s="113" t="s">
        <v>459</v>
      </c>
      <c r="U8" s="113" t="s">
        <v>857</v>
      </c>
      <c r="V8" s="113" t="s">
        <v>856</v>
      </c>
      <c r="W8" s="112"/>
      <c r="X8" s="112"/>
    </row>
    <row r="9" spans="1:24" s="105" customFormat="1" ht="35.25" customHeight="1">
      <c r="A9" s="111">
        <v>2</v>
      </c>
      <c r="B9" s="136">
        <v>44952</v>
      </c>
      <c r="C9" s="114">
        <v>45146</v>
      </c>
      <c r="D9" s="115" t="s">
        <v>635</v>
      </c>
      <c r="E9" s="112"/>
      <c r="F9" s="112"/>
      <c r="G9" s="112"/>
      <c r="H9" s="116" t="s">
        <v>685</v>
      </c>
      <c r="I9" s="117" t="s">
        <v>61</v>
      </c>
      <c r="J9" s="110" t="s">
        <v>284</v>
      </c>
      <c r="K9" s="106" t="s">
        <v>689</v>
      </c>
      <c r="L9" s="121" t="s">
        <v>868</v>
      </c>
      <c r="M9" s="112" t="s">
        <v>869</v>
      </c>
      <c r="N9" s="108">
        <v>32001</v>
      </c>
      <c r="O9" s="111">
        <f>2023-1987</f>
        <v>36</v>
      </c>
      <c r="P9" s="120" t="s">
        <v>80</v>
      </c>
      <c r="Q9" s="112" t="s">
        <v>735</v>
      </c>
      <c r="R9" s="113" t="s">
        <v>870</v>
      </c>
      <c r="S9" s="111" t="s">
        <v>163</v>
      </c>
      <c r="T9" s="113" t="s">
        <v>456</v>
      </c>
      <c r="U9" s="113" t="s">
        <v>733</v>
      </c>
      <c r="V9" s="113" t="s">
        <v>871</v>
      </c>
      <c r="W9" s="112"/>
      <c r="X9" s="112"/>
    </row>
    <row r="10" spans="1:24" s="105" customFormat="1" ht="35.25" customHeight="1">
      <c r="A10" s="111">
        <v>3</v>
      </c>
      <c r="B10" s="136">
        <v>44993</v>
      </c>
      <c r="C10" s="114">
        <v>45146</v>
      </c>
      <c r="D10" s="115" t="s">
        <v>636</v>
      </c>
      <c r="E10" s="112"/>
      <c r="F10" s="112"/>
      <c r="G10" s="112"/>
      <c r="H10" s="117" t="s">
        <v>44</v>
      </c>
      <c r="I10" s="117" t="s">
        <v>678</v>
      </c>
      <c r="J10" s="110" t="s">
        <v>99</v>
      </c>
      <c r="K10" s="106">
        <v>160880678</v>
      </c>
      <c r="L10" s="119" t="s">
        <v>848</v>
      </c>
      <c r="M10" s="112" t="s">
        <v>849</v>
      </c>
      <c r="N10" s="108">
        <v>32336</v>
      </c>
      <c r="O10" s="111">
        <f>2023-1988</f>
        <v>35</v>
      </c>
      <c r="P10" s="120" t="s">
        <v>51</v>
      </c>
      <c r="Q10" s="112" t="s">
        <v>52</v>
      </c>
      <c r="R10" s="112" t="s">
        <v>850</v>
      </c>
      <c r="S10" s="111" t="s">
        <v>748</v>
      </c>
      <c r="T10" s="113" t="s">
        <v>383</v>
      </c>
      <c r="U10" s="113" t="s">
        <v>851</v>
      </c>
      <c r="V10" s="113" t="s">
        <v>852</v>
      </c>
      <c r="W10" s="112"/>
      <c r="X10" s="112"/>
    </row>
    <row r="11" spans="1:24" s="105" customFormat="1" ht="35.25" customHeight="1">
      <c r="A11" s="111">
        <v>4</v>
      </c>
      <c r="B11" s="136">
        <v>44966</v>
      </c>
      <c r="C11" s="114">
        <v>45146</v>
      </c>
      <c r="D11" s="115" t="s">
        <v>637</v>
      </c>
      <c r="E11" s="112"/>
      <c r="F11" s="112"/>
      <c r="G11" s="112"/>
      <c r="H11" s="116" t="s">
        <v>685</v>
      </c>
      <c r="I11" s="117" t="s">
        <v>61</v>
      </c>
      <c r="J11" s="110" t="s">
        <v>284</v>
      </c>
      <c r="K11" s="106" t="s">
        <v>690</v>
      </c>
      <c r="L11" s="119" t="s">
        <v>865</v>
      </c>
      <c r="M11" s="112" t="s">
        <v>866</v>
      </c>
      <c r="N11" s="108">
        <v>37680</v>
      </c>
      <c r="O11" s="111">
        <f>2023-2003</f>
        <v>20</v>
      </c>
      <c r="P11" s="120" t="s">
        <v>80</v>
      </c>
      <c r="Q11" s="112" t="s">
        <v>803</v>
      </c>
      <c r="R11" s="112" t="s">
        <v>53</v>
      </c>
      <c r="S11" s="111" t="s">
        <v>734</v>
      </c>
      <c r="T11" s="113" t="s">
        <v>456</v>
      </c>
      <c r="U11" s="113" t="s">
        <v>733</v>
      </c>
      <c r="V11" s="113" t="s">
        <v>867</v>
      </c>
      <c r="W11" s="112"/>
      <c r="X11" s="112"/>
    </row>
    <row r="12" spans="1:24" s="105" customFormat="1" ht="35.25" customHeight="1">
      <c r="A12" s="111">
        <v>5</v>
      </c>
      <c r="B12" s="136">
        <v>44502</v>
      </c>
      <c r="C12" s="114">
        <v>45146</v>
      </c>
      <c r="D12" s="115" t="s">
        <v>638</v>
      </c>
      <c r="E12" s="112"/>
      <c r="F12" s="112"/>
      <c r="G12" s="112"/>
      <c r="H12" s="117" t="s">
        <v>44</v>
      </c>
      <c r="I12" s="117" t="s">
        <v>678</v>
      </c>
      <c r="J12" s="110" t="s">
        <v>99</v>
      </c>
      <c r="K12" s="122">
        <v>123711232</v>
      </c>
      <c r="L12" s="119" t="s">
        <v>872</v>
      </c>
      <c r="M12" s="112" t="s">
        <v>873</v>
      </c>
      <c r="N12" s="108">
        <v>33530</v>
      </c>
      <c r="O12" s="111">
        <f>2022-1991</f>
        <v>31</v>
      </c>
      <c r="P12" s="120" t="s">
        <v>80</v>
      </c>
      <c r="Q12" s="112" t="s">
        <v>735</v>
      </c>
      <c r="R12" s="112" t="s">
        <v>280</v>
      </c>
      <c r="S12" s="111" t="s">
        <v>876</v>
      </c>
      <c r="T12" s="113" t="s">
        <v>874</v>
      </c>
      <c r="U12" s="113" t="s">
        <v>874</v>
      </c>
      <c r="V12" s="113" t="s">
        <v>875</v>
      </c>
      <c r="W12" s="112"/>
      <c r="X12" s="112"/>
    </row>
    <row r="13" spans="1:24" s="105" customFormat="1" ht="35.25" customHeight="1">
      <c r="A13" s="111">
        <v>6</v>
      </c>
      <c r="B13" s="136">
        <v>44978</v>
      </c>
      <c r="C13" s="114">
        <v>45146</v>
      </c>
      <c r="D13" s="115" t="s">
        <v>639</v>
      </c>
      <c r="E13" s="112"/>
      <c r="F13" s="112"/>
      <c r="G13" s="112"/>
      <c r="H13" s="117" t="s">
        <v>44</v>
      </c>
      <c r="I13" s="117" t="s">
        <v>61</v>
      </c>
      <c r="J13" s="110" t="s">
        <v>284</v>
      </c>
      <c r="K13" s="106" t="s">
        <v>691</v>
      </c>
      <c r="L13" s="119"/>
      <c r="M13" s="112" t="s">
        <v>860</v>
      </c>
      <c r="N13" s="108">
        <v>21951</v>
      </c>
      <c r="O13" s="111">
        <f>2023-1960</f>
        <v>63</v>
      </c>
      <c r="P13" s="120" t="s">
        <v>80</v>
      </c>
      <c r="Q13" s="112" t="s">
        <v>735</v>
      </c>
      <c r="R13" s="112" t="s">
        <v>864</v>
      </c>
      <c r="S13" s="111" t="s">
        <v>748</v>
      </c>
      <c r="T13" s="113" t="s">
        <v>861</v>
      </c>
      <c r="U13" s="113" t="s">
        <v>862</v>
      </c>
      <c r="V13" s="113" t="s">
        <v>863</v>
      </c>
      <c r="W13" s="112"/>
      <c r="X13" s="112"/>
    </row>
    <row r="14" spans="1:24" s="105" customFormat="1" ht="30.75" customHeight="1">
      <c r="A14" s="111">
        <v>7</v>
      </c>
      <c r="B14" s="136">
        <v>44885</v>
      </c>
      <c r="C14" s="114">
        <v>45146</v>
      </c>
      <c r="D14" s="115" t="s">
        <v>640</v>
      </c>
      <c r="E14" s="112"/>
      <c r="F14" s="112"/>
      <c r="G14" s="112"/>
      <c r="H14" s="116" t="s">
        <v>44</v>
      </c>
      <c r="I14" s="117" t="s">
        <v>679</v>
      </c>
      <c r="J14" s="110" t="s">
        <v>727</v>
      </c>
      <c r="K14" s="106">
        <v>546338060</v>
      </c>
      <c r="L14" s="119" t="s">
        <v>880</v>
      </c>
      <c r="M14" s="112" t="s">
        <v>881</v>
      </c>
      <c r="N14" s="108">
        <v>31561</v>
      </c>
      <c r="O14" s="111">
        <f>2023-1986</f>
        <v>37</v>
      </c>
      <c r="P14" s="120" t="s">
        <v>80</v>
      </c>
      <c r="Q14" s="123" t="s">
        <v>735</v>
      </c>
      <c r="R14" s="112" t="s">
        <v>883</v>
      </c>
      <c r="S14" s="111" t="s">
        <v>876</v>
      </c>
      <c r="T14" s="124" t="s">
        <v>456</v>
      </c>
      <c r="U14" s="113" t="s">
        <v>733</v>
      </c>
      <c r="V14" s="113" t="s">
        <v>882</v>
      </c>
      <c r="W14" s="112"/>
      <c r="X14" s="112"/>
    </row>
    <row r="15" spans="1:24" s="105" customFormat="1" ht="27" customHeight="1">
      <c r="A15" s="111">
        <v>8</v>
      </c>
      <c r="B15" s="136">
        <v>44760</v>
      </c>
      <c r="C15" s="114">
        <v>45146</v>
      </c>
      <c r="D15" s="115" t="s">
        <v>641</v>
      </c>
      <c r="E15" s="112"/>
      <c r="F15" s="112"/>
      <c r="G15" s="112"/>
      <c r="H15" s="117" t="s">
        <v>684</v>
      </c>
      <c r="I15" s="117" t="s">
        <v>61</v>
      </c>
      <c r="J15" s="110" t="s">
        <v>284</v>
      </c>
      <c r="K15" s="106" t="s">
        <v>692</v>
      </c>
      <c r="L15" s="125" t="s">
        <v>884</v>
      </c>
      <c r="M15" s="112" t="s">
        <v>885</v>
      </c>
      <c r="N15" s="109">
        <v>23395</v>
      </c>
      <c r="O15" s="111">
        <f>2023-1964</f>
        <v>59</v>
      </c>
      <c r="P15" s="120" t="s">
        <v>51</v>
      </c>
      <c r="Q15" s="112" t="s">
        <v>52</v>
      </c>
      <c r="R15" s="112" t="s">
        <v>886</v>
      </c>
      <c r="S15" s="111" t="s">
        <v>734</v>
      </c>
      <c r="T15" s="113" t="s">
        <v>129</v>
      </c>
      <c r="U15" s="113" t="s">
        <v>812</v>
      </c>
      <c r="V15" s="113" t="s">
        <v>507</v>
      </c>
      <c r="W15" s="112"/>
      <c r="X15" s="112"/>
    </row>
    <row r="16" spans="1:24" s="105" customFormat="1" ht="25.5" customHeight="1">
      <c r="A16" s="111">
        <v>9</v>
      </c>
      <c r="B16" s="136">
        <v>44817</v>
      </c>
      <c r="C16" s="114">
        <v>45146</v>
      </c>
      <c r="D16" s="115" t="s">
        <v>642</v>
      </c>
      <c r="E16" s="112"/>
      <c r="F16" s="112"/>
      <c r="G16" s="112"/>
      <c r="H16" s="117" t="s">
        <v>684</v>
      </c>
      <c r="I16" s="117" t="s">
        <v>515</v>
      </c>
      <c r="J16" s="110" t="s">
        <v>302</v>
      </c>
      <c r="K16" s="106" t="s">
        <v>693</v>
      </c>
      <c r="L16" s="119" t="s">
        <v>890</v>
      </c>
      <c r="M16" s="112" t="s">
        <v>891</v>
      </c>
      <c r="N16" s="109">
        <v>28730</v>
      </c>
      <c r="O16" s="111">
        <f>2022-1978</f>
        <v>44</v>
      </c>
      <c r="P16" s="120" t="s">
        <v>80</v>
      </c>
      <c r="Q16" s="112" t="s">
        <v>803</v>
      </c>
      <c r="R16" s="112" t="s">
        <v>893</v>
      </c>
      <c r="S16" s="111" t="s">
        <v>54</v>
      </c>
      <c r="T16" s="113" t="s">
        <v>456</v>
      </c>
      <c r="U16" s="113" t="s">
        <v>733</v>
      </c>
      <c r="V16" s="113" t="s">
        <v>892</v>
      </c>
      <c r="W16" s="112"/>
      <c r="X16" s="112"/>
    </row>
    <row r="17" spans="1:24" s="105" customFormat="1" ht="27" customHeight="1">
      <c r="A17" s="111">
        <v>10</v>
      </c>
      <c r="B17" s="136">
        <v>44797</v>
      </c>
      <c r="C17" s="114">
        <v>45146</v>
      </c>
      <c r="D17" s="115" t="s">
        <v>643</v>
      </c>
      <c r="E17" s="112"/>
      <c r="F17" s="112"/>
      <c r="G17" s="112"/>
      <c r="H17" s="116" t="s">
        <v>684</v>
      </c>
      <c r="I17" s="117" t="s">
        <v>680</v>
      </c>
      <c r="J17" s="110" t="s">
        <v>680</v>
      </c>
      <c r="K17" s="106" t="s">
        <v>694</v>
      </c>
      <c r="L17" s="119" t="s">
        <v>900</v>
      </c>
      <c r="M17" s="112" t="s">
        <v>901</v>
      </c>
      <c r="N17" s="109">
        <v>28065</v>
      </c>
      <c r="O17" s="111">
        <f>2022-1976</f>
        <v>46</v>
      </c>
      <c r="P17" s="120" t="s">
        <v>51</v>
      </c>
      <c r="Q17" s="112" t="s">
        <v>770</v>
      </c>
      <c r="R17" s="112" t="s">
        <v>251</v>
      </c>
      <c r="S17" s="111" t="s">
        <v>739</v>
      </c>
      <c r="T17" s="113" t="s">
        <v>129</v>
      </c>
      <c r="U17" s="113" t="s">
        <v>812</v>
      </c>
      <c r="V17" s="113" t="s">
        <v>507</v>
      </c>
      <c r="W17" s="112"/>
      <c r="X17" s="112"/>
    </row>
    <row r="18" spans="1:24" s="105" customFormat="1" ht="25.5" customHeight="1">
      <c r="A18" s="111">
        <v>11</v>
      </c>
      <c r="B18" s="136">
        <v>44841</v>
      </c>
      <c r="C18" s="114">
        <v>45146</v>
      </c>
      <c r="D18" s="115" t="s">
        <v>644</v>
      </c>
      <c r="E18" s="112"/>
      <c r="F18" s="112"/>
      <c r="G18" s="112"/>
      <c r="H18" s="116" t="s">
        <v>44</v>
      </c>
      <c r="I18" s="117" t="s">
        <v>423</v>
      </c>
      <c r="J18" s="110" t="s">
        <v>141</v>
      </c>
      <c r="K18" s="106" t="s">
        <v>695</v>
      </c>
      <c r="L18" s="119" t="s">
        <v>894</v>
      </c>
      <c r="M18" s="112" t="s">
        <v>895</v>
      </c>
      <c r="N18" s="109">
        <v>32249</v>
      </c>
      <c r="O18" s="111">
        <f>2023-1988</f>
        <v>35</v>
      </c>
      <c r="P18" s="120" t="s">
        <v>80</v>
      </c>
      <c r="Q18" s="112" t="s">
        <v>735</v>
      </c>
      <c r="R18" s="112" t="s">
        <v>899</v>
      </c>
      <c r="S18" s="111" t="s">
        <v>734</v>
      </c>
      <c r="T18" s="113" t="s">
        <v>896</v>
      </c>
      <c r="U18" s="113" t="s">
        <v>897</v>
      </c>
      <c r="V18" s="113" t="s">
        <v>898</v>
      </c>
      <c r="W18" s="126"/>
      <c r="X18" s="126"/>
    </row>
    <row r="19" spans="1:24" s="105" customFormat="1" ht="23.25" customHeight="1">
      <c r="A19" s="111">
        <v>12</v>
      </c>
      <c r="B19" s="136">
        <v>44749</v>
      </c>
      <c r="C19" s="114">
        <v>45146</v>
      </c>
      <c r="D19" s="115" t="s">
        <v>645</v>
      </c>
      <c r="E19" s="112"/>
      <c r="F19" s="112"/>
      <c r="G19" s="112"/>
      <c r="H19" s="116" t="s">
        <v>684</v>
      </c>
      <c r="I19" s="117" t="s">
        <v>45</v>
      </c>
      <c r="J19" s="110" t="s">
        <v>728</v>
      </c>
      <c r="K19" s="106" t="s">
        <v>696</v>
      </c>
      <c r="L19" s="119" t="s">
        <v>909</v>
      </c>
      <c r="M19" s="113" t="s">
        <v>910</v>
      </c>
      <c r="N19" s="109">
        <v>27885</v>
      </c>
      <c r="O19" s="111">
        <f>2023-1976</f>
        <v>47</v>
      </c>
      <c r="P19" s="120" t="s">
        <v>51</v>
      </c>
      <c r="Q19" s="112" t="s">
        <v>52</v>
      </c>
      <c r="R19" s="105" t="s">
        <v>911</v>
      </c>
      <c r="S19" s="111" t="s">
        <v>908</v>
      </c>
      <c r="T19" s="113" t="s">
        <v>199</v>
      </c>
      <c r="U19" s="113" t="s">
        <v>200</v>
      </c>
      <c r="V19" s="113" t="s">
        <v>277</v>
      </c>
      <c r="W19" s="112"/>
      <c r="X19" s="112"/>
    </row>
    <row r="20" spans="1:24" s="105" customFormat="1" ht="22.5" customHeight="1">
      <c r="A20" s="111">
        <v>13</v>
      </c>
      <c r="B20" s="136">
        <v>44882</v>
      </c>
      <c r="C20" s="114">
        <v>45146</v>
      </c>
      <c r="D20" s="115" t="s">
        <v>646</v>
      </c>
      <c r="E20" s="112"/>
      <c r="F20" s="112"/>
      <c r="G20" s="112"/>
      <c r="H20" s="116" t="s">
        <v>44</v>
      </c>
      <c r="I20" s="117" t="s">
        <v>61</v>
      </c>
      <c r="J20" s="110" t="s">
        <v>284</v>
      </c>
      <c r="K20" s="127" t="s">
        <v>697</v>
      </c>
      <c r="L20" s="119" t="s">
        <v>912</v>
      </c>
      <c r="M20" s="112" t="s">
        <v>913</v>
      </c>
      <c r="N20" s="109">
        <v>29370</v>
      </c>
      <c r="O20" s="111">
        <f>2023-1980</f>
        <v>43</v>
      </c>
      <c r="P20" s="120" t="s">
        <v>51</v>
      </c>
      <c r="Q20" s="112" t="s">
        <v>52</v>
      </c>
      <c r="R20" s="112" t="s">
        <v>914</v>
      </c>
      <c r="S20" s="111" t="s">
        <v>734</v>
      </c>
      <c r="T20" s="113" t="s">
        <v>915</v>
      </c>
      <c r="U20" s="113" t="s">
        <v>916</v>
      </c>
      <c r="V20" s="113" t="s">
        <v>916</v>
      </c>
      <c r="W20" s="112"/>
      <c r="X20" s="112"/>
    </row>
    <row r="21" spans="1:24" s="105" customFormat="1" ht="54" customHeight="1">
      <c r="A21" s="111">
        <v>14</v>
      </c>
      <c r="B21" s="136">
        <v>44901</v>
      </c>
      <c r="C21" s="114">
        <v>45146</v>
      </c>
      <c r="D21" s="115" t="s">
        <v>647</v>
      </c>
      <c r="E21" s="112"/>
      <c r="F21" s="112"/>
      <c r="G21" s="112"/>
      <c r="H21" s="116" t="s">
        <v>44</v>
      </c>
      <c r="I21" s="117" t="s">
        <v>61</v>
      </c>
      <c r="J21" s="110" t="s">
        <v>284</v>
      </c>
      <c r="K21" s="106" t="s">
        <v>698</v>
      </c>
      <c r="L21" s="119" t="s">
        <v>902</v>
      </c>
      <c r="M21" s="112" t="s">
        <v>903</v>
      </c>
      <c r="N21" s="109">
        <v>23336</v>
      </c>
      <c r="O21" s="111">
        <f>2022-1963</f>
        <v>59</v>
      </c>
      <c r="P21" s="120" t="s">
        <v>80</v>
      </c>
      <c r="Q21" s="112" t="s">
        <v>735</v>
      </c>
      <c r="R21" s="112" t="s">
        <v>904</v>
      </c>
      <c r="S21" s="111" t="s">
        <v>163</v>
      </c>
      <c r="T21" s="113" t="s">
        <v>456</v>
      </c>
      <c r="U21" s="113" t="s">
        <v>733</v>
      </c>
      <c r="V21" s="113" t="s">
        <v>905</v>
      </c>
      <c r="W21" s="112"/>
      <c r="X21" s="112"/>
    </row>
    <row r="22" spans="1:24" s="105" customFormat="1" ht="18.75" customHeight="1">
      <c r="A22" s="111">
        <v>15</v>
      </c>
      <c r="B22" s="136">
        <v>44489</v>
      </c>
      <c r="C22" s="114">
        <v>45146</v>
      </c>
      <c r="D22" s="115" t="s">
        <v>648</v>
      </c>
      <c r="E22" s="112"/>
      <c r="F22" s="112"/>
      <c r="G22" s="112"/>
      <c r="H22" s="116" t="s">
        <v>684</v>
      </c>
      <c r="I22" s="117" t="s">
        <v>61</v>
      </c>
      <c r="J22" s="110" t="s">
        <v>284</v>
      </c>
      <c r="K22" s="106" t="s">
        <v>699</v>
      </c>
      <c r="L22" s="119" t="s">
        <v>877</v>
      </c>
      <c r="M22" s="112" t="s">
        <v>878</v>
      </c>
      <c r="N22" s="109">
        <v>25483</v>
      </c>
      <c r="O22" s="111">
        <f>2022-1969</f>
        <v>53</v>
      </c>
      <c r="P22" s="120" t="s">
        <v>80</v>
      </c>
      <c r="Q22" s="112" t="s">
        <v>735</v>
      </c>
      <c r="R22" s="113" t="s">
        <v>879</v>
      </c>
      <c r="S22" s="111" t="s">
        <v>796</v>
      </c>
      <c r="T22" s="113" t="s">
        <v>456</v>
      </c>
      <c r="U22" s="113" t="s">
        <v>733</v>
      </c>
      <c r="V22" s="113" t="s">
        <v>261</v>
      </c>
      <c r="W22" s="112"/>
      <c r="X22" s="112"/>
    </row>
    <row r="23" spans="1:24" s="105" customFormat="1" ht="21" customHeight="1">
      <c r="A23" s="111">
        <v>16</v>
      </c>
      <c r="B23" s="136">
        <v>44515</v>
      </c>
      <c r="C23" s="114">
        <v>45146</v>
      </c>
      <c r="D23" s="115" t="s">
        <v>649</v>
      </c>
      <c r="E23" s="112"/>
      <c r="F23" s="112"/>
      <c r="G23" s="112"/>
      <c r="H23" s="116" t="s">
        <v>684</v>
      </c>
      <c r="I23" s="117" t="s">
        <v>45</v>
      </c>
      <c r="J23" s="110" t="s">
        <v>728</v>
      </c>
      <c r="K23" s="106" t="s">
        <v>700</v>
      </c>
      <c r="L23" s="119" t="s">
        <v>784</v>
      </c>
      <c r="M23" s="112" t="s">
        <v>785</v>
      </c>
      <c r="N23" s="109">
        <v>27168</v>
      </c>
      <c r="O23" s="111">
        <f>2023-1974</f>
        <v>49</v>
      </c>
      <c r="P23" s="120" t="s">
        <v>51</v>
      </c>
      <c r="Q23" s="112" t="s">
        <v>52</v>
      </c>
      <c r="R23" s="112" t="s">
        <v>251</v>
      </c>
      <c r="S23" s="111" t="s">
        <v>163</v>
      </c>
      <c r="T23" s="113" t="s">
        <v>199</v>
      </c>
      <c r="U23" s="113" t="s">
        <v>200</v>
      </c>
      <c r="V23" s="113" t="s">
        <v>786</v>
      </c>
      <c r="W23" s="112"/>
      <c r="X23" s="112"/>
    </row>
    <row r="24" spans="1:24" s="105" customFormat="1" ht="21" customHeight="1">
      <c r="A24" s="111">
        <v>17</v>
      </c>
      <c r="B24" s="136">
        <v>44876</v>
      </c>
      <c r="C24" s="114">
        <v>45146</v>
      </c>
      <c r="D24" s="115" t="s">
        <v>650</v>
      </c>
      <c r="E24" s="112"/>
      <c r="F24" s="112"/>
      <c r="G24" s="112"/>
      <c r="H24" s="116" t="s">
        <v>44</v>
      </c>
      <c r="I24" s="117" t="s">
        <v>61</v>
      </c>
      <c r="J24" s="110" t="s">
        <v>284</v>
      </c>
      <c r="K24" s="106" t="s">
        <v>701</v>
      </c>
      <c r="L24" s="119" t="s">
        <v>844</v>
      </c>
      <c r="M24" s="112" t="s">
        <v>845</v>
      </c>
      <c r="N24" s="109">
        <v>31849</v>
      </c>
      <c r="O24" s="111">
        <f>2023-1987</f>
        <v>36</v>
      </c>
      <c r="P24" s="120" t="s">
        <v>51</v>
      </c>
      <c r="Q24" s="112" t="s">
        <v>52</v>
      </c>
      <c r="R24" s="112" t="s">
        <v>272</v>
      </c>
      <c r="S24" s="111" t="s">
        <v>163</v>
      </c>
      <c r="T24" s="113" t="s">
        <v>199</v>
      </c>
      <c r="U24" s="113" t="s">
        <v>846</v>
      </c>
      <c r="V24" s="113" t="s">
        <v>847</v>
      </c>
      <c r="W24" s="112"/>
      <c r="X24" s="112"/>
    </row>
    <row r="25" spans="1:24" s="105" customFormat="1" ht="18.75" customHeight="1">
      <c r="A25" s="111">
        <v>18</v>
      </c>
      <c r="B25" s="136">
        <v>44967</v>
      </c>
      <c r="C25" s="114">
        <v>45146</v>
      </c>
      <c r="D25" s="115" t="s">
        <v>651</v>
      </c>
      <c r="E25" s="112"/>
      <c r="F25" s="112"/>
      <c r="G25" s="112"/>
      <c r="H25" s="116" t="s">
        <v>44</v>
      </c>
      <c r="I25" s="117" t="s">
        <v>61</v>
      </c>
      <c r="J25" s="110" t="s">
        <v>284</v>
      </c>
      <c r="K25" s="106" t="s">
        <v>702</v>
      </c>
      <c r="L25" s="119" t="s">
        <v>832</v>
      </c>
      <c r="M25" s="112" t="s">
        <v>833</v>
      </c>
      <c r="N25" s="109">
        <v>28901</v>
      </c>
      <c r="O25" s="111">
        <f>2023-1979</f>
        <v>44</v>
      </c>
      <c r="P25" s="120" t="s">
        <v>80</v>
      </c>
      <c r="Q25" s="112" t="s">
        <v>809</v>
      </c>
      <c r="R25" s="112" t="s">
        <v>834</v>
      </c>
      <c r="S25" s="111" t="s">
        <v>734</v>
      </c>
      <c r="T25" s="113" t="s">
        <v>354</v>
      </c>
      <c r="U25" s="113" t="s">
        <v>56</v>
      </c>
      <c r="V25" s="113" t="s">
        <v>445</v>
      </c>
      <c r="W25" s="112"/>
      <c r="X25" s="112"/>
    </row>
    <row r="26" spans="1:24" s="105" customFormat="1" ht="18.75" customHeight="1">
      <c r="A26" s="111">
        <v>19</v>
      </c>
      <c r="B26" s="136">
        <v>44981</v>
      </c>
      <c r="C26" s="114">
        <v>45146</v>
      </c>
      <c r="D26" s="115" t="s">
        <v>652</v>
      </c>
      <c r="E26" s="112"/>
      <c r="F26" s="112"/>
      <c r="G26" s="112"/>
      <c r="H26" s="116" t="s">
        <v>44</v>
      </c>
      <c r="I26" s="117" t="s">
        <v>681</v>
      </c>
      <c r="J26" s="110" t="s">
        <v>729</v>
      </c>
      <c r="K26" s="106">
        <v>386517010</v>
      </c>
      <c r="L26" s="119" t="s">
        <v>835</v>
      </c>
      <c r="M26" s="112" t="s">
        <v>836</v>
      </c>
      <c r="N26" s="109">
        <v>26138</v>
      </c>
      <c r="O26" s="111">
        <f>2023-1971</f>
        <v>52</v>
      </c>
      <c r="P26" s="120" t="s">
        <v>80</v>
      </c>
      <c r="Q26" s="112" t="s">
        <v>735</v>
      </c>
      <c r="R26" s="112" t="s">
        <v>837</v>
      </c>
      <c r="S26" s="111" t="s">
        <v>838</v>
      </c>
      <c r="T26" s="113" t="s">
        <v>456</v>
      </c>
      <c r="U26" s="113" t="s">
        <v>733</v>
      </c>
      <c r="V26" s="113" t="s">
        <v>432</v>
      </c>
      <c r="W26" s="112"/>
      <c r="X26" s="112"/>
    </row>
    <row r="27" spans="1:24" s="105" customFormat="1" ht="22.5" customHeight="1">
      <c r="A27" s="111">
        <v>20</v>
      </c>
      <c r="B27" s="136">
        <v>44985</v>
      </c>
      <c r="C27" s="114">
        <v>45146</v>
      </c>
      <c r="D27" s="115" t="s">
        <v>653</v>
      </c>
      <c r="E27" s="112"/>
      <c r="F27" s="112"/>
      <c r="G27" s="112"/>
      <c r="H27" s="116" t="s">
        <v>44</v>
      </c>
      <c r="I27" s="117" t="s">
        <v>45</v>
      </c>
      <c r="J27" s="110" t="s">
        <v>728</v>
      </c>
      <c r="K27" s="106" t="s">
        <v>703</v>
      </c>
      <c r="L27" s="119" t="s">
        <v>731</v>
      </c>
      <c r="M27" s="112" t="s">
        <v>732</v>
      </c>
      <c r="N27" s="109">
        <v>23763</v>
      </c>
      <c r="O27" s="111">
        <f>2023-1965</f>
        <v>58</v>
      </c>
      <c r="P27" s="120" t="s">
        <v>51</v>
      </c>
      <c r="Q27" s="112" t="s">
        <v>52</v>
      </c>
      <c r="R27" s="113" t="s">
        <v>502</v>
      </c>
      <c r="S27" s="111" t="s">
        <v>734</v>
      </c>
      <c r="T27" s="113" t="s">
        <v>456</v>
      </c>
      <c r="U27" s="113" t="s">
        <v>733</v>
      </c>
      <c r="V27" s="113" t="s">
        <v>407</v>
      </c>
      <c r="W27" s="112"/>
      <c r="X27" s="112"/>
    </row>
    <row r="28" spans="1:24" s="105" customFormat="1" ht="30">
      <c r="A28" s="111">
        <v>21</v>
      </c>
      <c r="B28" s="136">
        <v>45280</v>
      </c>
      <c r="C28" s="114">
        <v>45146</v>
      </c>
      <c r="D28" s="115" t="s">
        <v>654</v>
      </c>
      <c r="E28" s="112"/>
      <c r="F28" s="112"/>
      <c r="G28" s="112"/>
      <c r="H28" s="116" t="s">
        <v>44</v>
      </c>
      <c r="I28" s="117" t="s">
        <v>61</v>
      </c>
      <c r="J28" s="110" t="s">
        <v>284</v>
      </c>
      <c r="K28" s="106" t="s">
        <v>704</v>
      </c>
      <c r="L28" s="119" t="s">
        <v>773</v>
      </c>
      <c r="M28" s="112" t="s">
        <v>774</v>
      </c>
      <c r="N28" s="108">
        <v>31564</v>
      </c>
      <c r="O28" s="111">
        <f>2023-1986</f>
        <v>37</v>
      </c>
      <c r="P28" s="120" t="s">
        <v>51</v>
      </c>
      <c r="Q28" s="112" t="s">
        <v>52</v>
      </c>
      <c r="R28" s="112" t="s">
        <v>223</v>
      </c>
      <c r="S28" s="111" t="s">
        <v>163</v>
      </c>
      <c r="T28" s="113" t="s">
        <v>308</v>
      </c>
      <c r="U28" s="113" t="s">
        <v>307</v>
      </c>
      <c r="V28" s="113" t="s">
        <v>191</v>
      </c>
      <c r="W28" s="112"/>
      <c r="X28" s="112"/>
    </row>
    <row r="29" spans="1:24" s="105" customFormat="1" ht="18.75" customHeight="1">
      <c r="A29" s="111">
        <v>22</v>
      </c>
      <c r="B29" s="136">
        <v>44664</v>
      </c>
      <c r="C29" s="114">
        <v>45146</v>
      </c>
      <c r="D29" s="115" t="s">
        <v>655</v>
      </c>
      <c r="E29" s="112"/>
      <c r="F29" s="112"/>
      <c r="G29" s="112"/>
      <c r="H29" s="116" t="s">
        <v>684</v>
      </c>
      <c r="I29" s="117" t="s">
        <v>423</v>
      </c>
      <c r="J29" s="110" t="s">
        <v>141</v>
      </c>
      <c r="K29" s="106" t="s">
        <v>705</v>
      </c>
      <c r="L29" s="119" t="s">
        <v>853</v>
      </c>
      <c r="M29" s="112" t="s">
        <v>854</v>
      </c>
      <c r="N29" s="108">
        <v>29694</v>
      </c>
      <c r="O29" s="111">
        <f>2023-1981</f>
        <v>42</v>
      </c>
      <c r="P29" s="120" t="s">
        <v>80</v>
      </c>
      <c r="Q29" s="112" t="s">
        <v>735</v>
      </c>
      <c r="R29" s="112" t="s">
        <v>855</v>
      </c>
      <c r="S29" s="111" t="s">
        <v>829</v>
      </c>
      <c r="T29" s="113" t="s">
        <v>456</v>
      </c>
      <c r="U29" s="113" t="s">
        <v>857</v>
      </c>
      <c r="V29" s="113" t="s">
        <v>856</v>
      </c>
      <c r="W29" s="112"/>
      <c r="X29" s="112"/>
    </row>
    <row r="30" spans="1:24" s="105" customFormat="1">
      <c r="A30" s="111">
        <v>23</v>
      </c>
      <c r="B30" s="136">
        <v>44628</v>
      </c>
      <c r="C30" s="114">
        <v>45146</v>
      </c>
      <c r="D30" s="115" t="s">
        <v>656</v>
      </c>
      <c r="E30" s="112"/>
      <c r="F30" s="112"/>
      <c r="G30" s="112"/>
      <c r="H30" s="116" t="s">
        <v>44</v>
      </c>
      <c r="I30" s="117" t="s">
        <v>209</v>
      </c>
      <c r="J30" s="110" t="s">
        <v>210</v>
      </c>
      <c r="K30" s="106" t="s">
        <v>706</v>
      </c>
      <c r="L30" s="119" t="s">
        <v>765</v>
      </c>
      <c r="M30" s="112" t="s">
        <v>766</v>
      </c>
      <c r="N30" s="108">
        <v>25865</v>
      </c>
      <c r="O30" s="111">
        <f>2023-1970</f>
        <v>53</v>
      </c>
      <c r="P30" s="120" t="s">
        <v>80</v>
      </c>
      <c r="Q30" s="112" t="s">
        <v>52</v>
      </c>
      <c r="R30" s="112" t="s">
        <v>767</v>
      </c>
      <c r="S30" s="111" t="s">
        <v>163</v>
      </c>
      <c r="T30" s="113" t="s">
        <v>456</v>
      </c>
      <c r="U30" s="113" t="s">
        <v>733</v>
      </c>
      <c r="V30" s="113" t="s">
        <v>432</v>
      </c>
      <c r="W30" s="112"/>
      <c r="X30" s="112"/>
    </row>
    <row r="31" spans="1:24" s="105" customFormat="1" ht="30">
      <c r="A31" s="111">
        <v>24</v>
      </c>
      <c r="B31" s="136">
        <v>45112</v>
      </c>
      <c r="C31" s="114">
        <v>45146</v>
      </c>
      <c r="D31" s="115" t="s">
        <v>657</v>
      </c>
      <c r="E31" s="112"/>
      <c r="F31" s="112"/>
      <c r="G31" s="112"/>
      <c r="H31" s="116" t="s">
        <v>686</v>
      </c>
      <c r="I31" s="117" t="s">
        <v>61</v>
      </c>
      <c r="J31" s="110" t="s">
        <v>623</v>
      </c>
      <c r="K31" s="106" t="s">
        <v>707</v>
      </c>
      <c r="L31" s="119" t="s">
        <v>789</v>
      </c>
      <c r="M31" s="112" t="s">
        <v>790</v>
      </c>
      <c r="N31" s="108">
        <v>27324</v>
      </c>
      <c r="O31" s="111">
        <f>2022-1974</f>
        <v>48</v>
      </c>
      <c r="P31" s="120" t="s">
        <v>51</v>
      </c>
      <c r="Q31" s="112" t="s">
        <v>770</v>
      </c>
      <c r="R31" s="112" t="s">
        <v>791</v>
      </c>
      <c r="S31" s="111"/>
      <c r="T31" s="113" t="s">
        <v>456</v>
      </c>
      <c r="U31" s="113" t="s">
        <v>733</v>
      </c>
      <c r="V31" s="113" t="s">
        <v>792</v>
      </c>
      <c r="W31" s="112"/>
      <c r="X31" s="112"/>
    </row>
    <row r="32" spans="1:24" s="105" customFormat="1">
      <c r="A32" s="111">
        <v>25</v>
      </c>
      <c r="B32" s="136">
        <v>45120</v>
      </c>
      <c r="C32" s="114">
        <v>45146</v>
      </c>
      <c r="D32" s="115" t="s">
        <v>658</v>
      </c>
      <c r="E32" s="112"/>
      <c r="F32" s="112"/>
      <c r="G32" s="112"/>
      <c r="H32" s="116" t="s">
        <v>686</v>
      </c>
      <c r="I32" s="117" t="s">
        <v>336</v>
      </c>
      <c r="J32" s="110" t="s">
        <v>730</v>
      </c>
      <c r="K32" s="106" t="s">
        <v>708</v>
      </c>
      <c r="L32" s="119" t="s">
        <v>793</v>
      </c>
      <c r="M32" s="112" t="s">
        <v>794</v>
      </c>
      <c r="N32" s="108">
        <v>26433</v>
      </c>
      <c r="O32" s="111">
        <f>2023-1972</f>
        <v>51</v>
      </c>
      <c r="P32" s="120" t="s">
        <v>51</v>
      </c>
      <c r="Q32" s="112" t="s">
        <v>770</v>
      </c>
      <c r="R32" s="112" t="s">
        <v>795</v>
      </c>
      <c r="S32" s="111" t="s">
        <v>796</v>
      </c>
      <c r="T32" s="113" t="s">
        <v>456</v>
      </c>
      <c r="U32" s="113" t="s">
        <v>733</v>
      </c>
      <c r="V32" s="113" t="s">
        <v>117</v>
      </c>
      <c r="W32" s="112"/>
      <c r="X32" s="112"/>
    </row>
    <row r="33" spans="1:24" s="105" customFormat="1" ht="30">
      <c r="A33" s="111">
        <v>26</v>
      </c>
      <c r="B33" s="136">
        <v>43521</v>
      </c>
      <c r="C33" s="114">
        <v>45146</v>
      </c>
      <c r="D33" s="115" t="s">
        <v>659</v>
      </c>
      <c r="E33" s="112"/>
      <c r="F33" s="112"/>
      <c r="G33" s="112"/>
      <c r="H33" s="116" t="s">
        <v>684</v>
      </c>
      <c r="I33" s="117" t="s">
        <v>61</v>
      </c>
      <c r="J33" s="110" t="s">
        <v>284</v>
      </c>
      <c r="K33" s="106" t="s">
        <v>709</v>
      </c>
      <c r="L33" s="119" t="s">
        <v>887</v>
      </c>
      <c r="M33" s="112" t="s">
        <v>888</v>
      </c>
      <c r="N33" s="108">
        <v>23587</v>
      </c>
      <c r="O33" s="111">
        <f>2022-1958</f>
        <v>64</v>
      </c>
      <c r="P33" s="120" t="s">
        <v>80</v>
      </c>
      <c r="Q33" s="112" t="s">
        <v>735</v>
      </c>
      <c r="R33" s="113" t="s">
        <v>889</v>
      </c>
      <c r="S33" s="111" t="s">
        <v>734</v>
      </c>
      <c r="T33" s="113" t="s">
        <v>129</v>
      </c>
      <c r="U33" s="113" t="s">
        <v>812</v>
      </c>
      <c r="V33" s="113" t="s">
        <v>507</v>
      </c>
      <c r="W33" s="112"/>
      <c r="X33" s="112"/>
    </row>
    <row r="34" spans="1:24" s="105" customFormat="1">
      <c r="A34" s="111">
        <v>27</v>
      </c>
      <c r="B34" s="136">
        <v>44943</v>
      </c>
      <c r="C34" s="114">
        <v>45146</v>
      </c>
      <c r="D34" s="115" t="s">
        <v>660</v>
      </c>
      <c r="E34" s="112"/>
      <c r="F34" s="112"/>
      <c r="G34" s="112"/>
      <c r="H34" s="116" t="s">
        <v>44</v>
      </c>
      <c r="I34" s="117" t="s">
        <v>680</v>
      </c>
      <c r="J34" s="110" t="s">
        <v>680</v>
      </c>
      <c r="K34" s="106" t="s">
        <v>710</v>
      </c>
      <c r="L34" s="119" t="s">
        <v>749</v>
      </c>
      <c r="M34" s="112" t="s">
        <v>750</v>
      </c>
      <c r="N34" s="108">
        <v>21542</v>
      </c>
      <c r="O34" s="111">
        <f>2022-1958</f>
        <v>64</v>
      </c>
      <c r="P34" s="120" t="s">
        <v>51</v>
      </c>
      <c r="Q34" s="112" t="s">
        <v>52</v>
      </c>
      <c r="R34" s="112" t="s">
        <v>285</v>
      </c>
      <c r="S34" s="114" t="s">
        <v>751</v>
      </c>
      <c r="T34" s="113" t="s">
        <v>456</v>
      </c>
      <c r="U34" s="113" t="s">
        <v>733</v>
      </c>
      <c r="V34" s="113" t="s">
        <v>156</v>
      </c>
      <c r="W34" s="112"/>
      <c r="X34" s="112"/>
    </row>
    <row r="35" spans="1:24" s="105" customFormat="1" ht="30">
      <c r="A35" s="111">
        <v>28</v>
      </c>
      <c r="B35" s="136">
        <v>44972</v>
      </c>
      <c r="C35" s="114">
        <v>45146</v>
      </c>
      <c r="D35" s="115" t="s">
        <v>661</v>
      </c>
      <c r="E35" s="112"/>
      <c r="F35" s="112"/>
      <c r="G35" s="112"/>
      <c r="H35" s="116" t="s">
        <v>44</v>
      </c>
      <c r="I35" s="117" t="s">
        <v>515</v>
      </c>
      <c r="J35" s="110" t="s">
        <v>302</v>
      </c>
      <c r="K35" s="106" t="s">
        <v>711</v>
      </c>
      <c r="L35" s="119" t="s">
        <v>736</v>
      </c>
      <c r="M35" s="112" t="s">
        <v>737</v>
      </c>
      <c r="N35" s="108">
        <v>24656</v>
      </c>
      <c r="O35" s="111">
        <f>2023-1967</f>
        <v>56</v>
      </c>
      <c r="P35" s="120" t="s">
        <v>80</v>
      </c>
      <c r="Q35" s="112" t="s">
        <v>735</v>
      </c>
      <c r="R35" s="112" t="s">
        <v>272</v>
      </c>
      <c r="S35" s="111" t="s">
        <v>739</v>
      </c>
      <c r="T35" s="113" t="s">
        <v>738</v>
      </c>
      <c r="U35" s="113" t="s">
        <v>738</v>
      </c>
      <c r="V35" s="113" t="s">
        <v>344</v>
      </c>
      <c r="W35" s="112"/>
      <c r="X35" s="112"/>
    </row>
    <row r="36" spans="1:24" s="105" customFormat="1" ht="45">
      <c r="A36" s="111">
        <v>29</v>
      </c>
      <c r="B36" s="136">
        <v>44924</v>
      </c>
      <c r="C36" s="114">
        <v>45146</v>
      </c>
      <c r="D36" s="115" t="s">
        <v>662</v>
      </c>
      <c r="E36" s="112"/>
      <c r="F36" s="112"/>
      <c r="G36" s="112"/>
      <c r="H36" s="116" t="s">
        <v>687</v>
      </c>
      <c r="I36" s="117" t="s">
        <v>61</v>
      </c>
      <c r="J36" s="110" t="s">
        <v>623</v>
      </c>
      <c r="K36" s="106" t="s">
        <v>712</v>
      </c>
      <c r="L36" s="119" t="s">
        <v>768</v>
      </c>
      <c r="M36" s="112" t="s">
        <v>769</v>
      </c>
      <c r="N36" s="108">
        <v>34419</v>
      </c>
      <c r="O36" s="111">
        <f>2023-1994</f>
        <v>29</v>
      </c>
      <c r="P36" s="120" t="s">
        <v>51</v>
      </c>
      <c r="Q36" s="112" t="s">
        <v>770</v>
      </c>
      <c r="R36" s="113" t="s">
        <v>771</v>
      </c>
      <c r="S36" s="111" t="s">
        <v>163</v>
      </c>
      <c r="T36" s="113" t="s">
        <v>456</v>
      </c>
      <c r="U36" s="113" t="s">
        <v>733</v>
      </c>
      <c r="V36" s="113" t="s">
        <v>772</v>
      </c>
      <c r="W36" s="112"/>
      <c r="X36" s="112"/>
    </row>
    <row r="37" spans="1:24" s="105" customFormat="1" ht="30">
      <c r="A37" s="111">
        <v>30</v>
      </c>
      <c r="B37" s="136">
        <v>44988</v>
      </c>
      <c r="C37" s="114">
        <v>45146</v>
      </c>
      <c r="D37" s="115" t="s">
        <v>663</v>
      </c>
      <c r="E37" s="112"/>
      <c r="F37" s="112"/>
      <c r="G37" s="112"/>
      <c r="H37" s="116" t="s">
        <v>44</v>
      </c>
      <c r="I37" s="117" t="s">
        <v>61</v>
      </c>
      <c r="J37" s="110"/>
      <c r="K37" s="106" t="s">
        <v>713</v>
      </c>
      <c r="L37" s="119" t="s">
        <v>740</v>
      </c>
      <c r="M37" s="112" t="s">
        <v>741</v>
      </c>
      <c r="N37" s="108">
        <v>27168</v>
      </c>
      <c r="O37" s="111">
        <f>2023-1974</f>
        <v>49</v>
      </c>
      <c r="P37" s="120" t="s">
        <v>51</v>
      </c>
      <c r="Q37" s="112" t="s">
        <v>52</v>
      </c>
      <c r="R37" s="113" t="s">
        <v>743</v>
      </c>
      <c r="S37" s="111" t="s">
        <v>138</v>
      </c>
      <c r="T37" s="113" t="s">
        <v>349</v>
      </c>
      <c r="U37" s="113" t="s">
        <v>349</v>
      </c>
      <c r="V37" s="113" t="s">
        <v>742</v>
      </c>
      <c r="W37" s="112"/>
      <c r="X37" s="112"/>
    </row>
    <row r="38" spans="1:24" s="105" customFormat="1">
      <c r="A38" s="111">
        <v>31</v>
      </c>
      <c r="B38" s="136">
        <v>44777</v>
      </c>
      <c r="C38" s="114">
        <v>45146</v>
      </c>
      <c r="D38" s="115" t="s">
        <v>664</v>
      </c>
      <c r="E38" s="112"/>
      <c r="F38" s="112"/>
      <c r="G38" s="112"/>
      <c r="H38" s="116" t="s">
        <v>684</v>
      </c>
      <c r="I38" s="117" t="s">
        <v>336</v>
      </c>
      <c r="J38" s="110" t="s">
        <v>730</v>
      </c>
      <c r="K38" s="106" t="s">
        <v>714</v>
      </c>
      <c r="L38" s="119" t="s">
        <v>842</v>
      </c>
      <c r="M38" s="112" t="s">
        <v>843</v>
      </c>
      <c r="N38" s="108">
        <v>21562</v>
      </c>
      <c r="O38" s="111">
        <f>2023-1959</f>
        <v>64</v>
      </c>
      <c r="P38" s="120" t="s">
        <v>51</v>
      </c>
      <c r="Q38" s="112" t="s">
        <v>770</v>
      </c>
      <c r="R38" s="112" t="s">
        <v>589</v>
      </c>
      <c r="S38" s="111" t="s">
        <v>748</v>
      </c>
      <c r="T38" s="113" t="s">
        <v>456</v>
      </c>
      <c r="U38" s="113" t="s">
        <v>733</v>
      </c>
      <c r="V38" s="113" t="s">
        <v>432</v>
      </c>
      <c r="W38" s="112"/>
      <c r="X38" s="112"/>
    </row>
    <row r="39" spans="1:24" s="105" customFormat="1">
      <c r="A39" s="111">
        <v>32</v>
      </c>
      <c r="B39" s="136">
        <v>44834</v>
      </c>
      <c r="C39" s="114">
        <v>45146</v>
      </c>
      <c r="D39" s="115" t="s">
        <v>665</v>
      </c>
      <c r="E39" s="112"/>
      <c r="F39" s="112"/>
      <c r="G39" s="112"/>
      <c r="H39" s="116" t="s">
        <v>684</v>
      </c>
      <c r="I39" s="117" t="s">
        <v>336</v>
      </c>
      <c r="J39" s="110" t="s">
        <v>730</v>
      </c>
      <c r="K39" s="106" t="s">
        <v>715</v>
      </c>
      <c r="L39" s="119" t="s">
        <v>826</v>
      </c>
      <c r="M39" s="112" t="s">
        <v>827</v>
      </c>
      <c r="N39" s="108">
        <v>25330</v>
      </c>
      <c r="O39" s="111">
        <f>2023-1969</f>
        <v>54</v>
      </c>
      <c r="P39" s="120" t="s">
        <v>51</v>
      </c>
      <c r="Q39" s="112" t="s">
        <v>770</v>
      </c>
      <c r="R39" s="112" t="s">
        <v>828</v>
      </c>
      <c r="S39" s="111" t="s">
        <v>829</v>
      </c>
      <c r="T39" s="113" t="s">
        <v>456</v>
      </c>
      <c r="U39" s="113" t="s">
        <v>733</v>
      </c>
      <c r="V39" s="113" t="s">
        <v>156</v>
      </c>
      <c r="W39" s="112"/>
      <c r="X39" s="112"/>
    </row>
    <row r="40" spans="1:24" s="105" customFormat="1" ht="30">
      <c r="A40" s="111">
        <v>33</v>
      </c>
      <c r="B40" s="136">
        <v>44978</v>
      </c>
      <c r="C40" s="114">
        <v>45146</v>
      </c>
      <c r="D40" s="115" t="s">
        <v>666</v>
      </c>
      <c r="E40" s="112"/>
      <c r="F40" s="112"/>
      <c r="G40" s="112"/>
      <c r="H40" s="116" t="s">
        <v>44</v>
      </c>
      <c r="I40" s="117" t="s">
        <v>682</v>
      </c>
      <c r="J40" s="110" t="s">
        <v>755</v>
      </c>
      <c r="K40" s="106" t="s">
        <v>716</v>
      </c>
      <c r="L40" s="119" t="s">
        <v>753</v>
      </c>
      <c r="M40" s="112" t="s">
        <v>754</v>
      </c>
      <c r="N40" s="108">
        <v>17536</v>
      </c>
      <c r="O40" s="111">
        <f>2023-1948</f>
        <v>75</v>
      </c>
      <c r="P40" s="120" t="s">
        <v>80</v>
      </c>
      <c r="Q40" s="112" t="s">
        <v>735</v>
      </c>
      <c r="R40" s="112" t="s">
        <v>756</v>
      </c>
      <c r="S40" s="111" t="s">
        <v>163</v>
      </c>
      <c r="T40" s="113" t="s">
        <v>308</v>
      </c>
      <c r="U40" s="113" t="s">
        <v>307</v>
      </c>
      <c r="V40" s="113" t="s">
        <v>757</v>
      </c>
      <c r="W40" s="112"/>
      <c r="X40" s="112"/>
    </row>
    <row r="41" spans="1:24" s="105" customFormat="1" ht="30">
      <c r="A41" s="111">
        <v>34</v>
      </c>
      <c r="B41" s="136">
        <v>44924</v>
      </c>
      <c r="C41" s="114">
        <v>45146</v>
      </c>
      <c r="D41" s="115" t="s">
        <v>667</v>
      </c>
      <c r="E41" s="112"/>
      <c r="F41" s="112"/>
      <c r="G41" s="112"/>
      <c r="H41" s="116" t="s">
        <v>44</v>
      </c>
      <c r="I41" s="117" t="s">
        <v>683</v>
      </c>
      <c r="J41" s="110" t="s">
        <v>758</v>
      </c>
      <c r="K41" s="106">
        <v>46690155</v>
      </c>
      <c r="L41" s="119" t="s">
        <v>759</v>
      </c>
      <c r="M41" s="112" t="s">
        <v>760</v>
      </c>
      <c r="N41" s="108">
        <v>26912</v>
      </c>
      <c r="O41" s="111">
        <f>2023-1973</f>
        <v>50</v>
      </c>
      <c r="P41" s="120" t="s">
        <v>51</v>
      </c>
      <c r="Q41" s="112" t="s">
        <v>52</v>
      </c>
      <c r="R41" s="112" t="s">
        <v>761</v>
      </c>
      <c r="S41" s="111" t="s">
        <v>748</v>
      </c>
      <c r="T41" s="113" t="s">
        <v>762</v>
      </c>
      <c r="U41" s="113" t="s">
        <v>763</v>
      </c>
      <c r="V41" s="113" t="s">
        <v>764</v>
      </c>
      <c r="W41" s="112"/>
      <c r="X41" s="112"/>
    </row>
    <row r="42" spans="1:24" s="105" customFormat="1" ht="30">
      <c r="A42" s="111">
        <v>35</v>
      </c>
      <c r="B42" s="136">
        <v>44840</v>
      </c>
      <c r="C42" s="114">
        <v>45146</v>
      </c>
      <c r="D42" s="115" t="s">
        <v>668</v>
      </c>
      <c r="E42" s="112"/>
      <c r="F42" s="112"/>
      <c r="G42" s="112"/>
      <c r="H42" s="116" t="s">
        <v>684</v>
      </c>
      <c r="I42" s="117" t="s">
        <v>61</v>
      </c>
      <c r="J42" s="110"/>
      <c r="K42" s="106" t="s">
        <v>717</v>
      </c>
      <c r="L42" s="119" t="s">
        <v>820</v>
      </c>
      <c r="M42" s="112" t="s">
        <v>821</v>
      </c>
      <c r="N42" s="108">
        <v>27023</v>
      </c>
      <c r="O42" s="111" t="s">
        <v>825</v>
      </c>
      <c r="P42" s="120" t="s">
        <v>51</v>
      </c>
      <c r="Q42" s="112" t="s">
        <v>822</v>
      </c>
      <c r="R42" s="112" t="s">
        <v>823</v>
      </c>
      <c r="S42" s="111"/>
      <c r="T42" s="113" t="s">
        <v>129</v>
      </c>
      <c r="U42" s="113" t="s">
        <v>812</v>
      </c>
      <c r="V42" s="113" t="s">
        <v>824</v>
      </c>
      <c r="W42" s="112"/>
      <c r="X42" s="112"/>
    </row>
    <row r="43" spans="1:24" s="105" customFormat="1">
      <c r="A43" s="111">
        <v>36</v>
      </c>
      <c r="B43" s="136">
        <v>44741</v>
      </c>
      <c r="C43" s="114">
        <v>45146</v>
      </c>
      <c r="D43" s="115" t="s">
        <v>669</v>
      </c>
      <c r="E43" s="112"/>
      <c r="F43" s="112"/>
      <c r="G43" s="112"/>
      <c r="H43" s="116" t="s">
        <v>684</v>
      </c>
      <c r="I43" s="117" t="s">
        <v>61</v>
      </c>
      <c r="J43" s="110" t="s">
        <v>815</v>
      </c>
      <c r="K43" s="106" t="s">
        <v>718</v>
      </c>
      <c r="L43" s="119" t="s">
        <v>816</v>
      </c>
      <c r="M43" s="112" t="s">
        <v>817</v>
      </c>
      <c r="N43" s="108">
        <v>27270</v>
      </c>
      <c r="O43" s="111">
        <f>2023-1974</f>
        <v>49</v>
      </c>
      <c r="P43" s="120" t="s">
        <v>51</v>
      </c>
      <c r="Q43" s="112" t="s">
        <v>770</v>
      </c>
      <c r="R43" s="112" t="s">
        <v>818</v>
      </c>
      <c r="S43" s="111" t="s">
        <v>819</v>
      </c>
      <c r="T43" s="113" t="s">
        <v>456</v>
      </c>
      <c r="U43" s="113" t="s">
        <v>733</v>
      </c>
      <c r="V43" s="113" t="s">
        <v>156</v>
      </c>
      <c r="W43" s="112"/>
      <c r="X43" s="112"/>
    </row>
    <row r="44" spans="1:24" s="105" customFormat="1">
      <c r="A44" s="111">
        <v>37</v>
      </c>
      <c r="B44" s="136">
        <v>44840</v>
      </c>
      <c r="C44" s="114">
        <v>45146</v>
      </c>
      <c r="D44" s="115" t="s">
        <v>670</v>
      </c>
      <c r="E44" s="112"/>
      <c r="F44" s="112"/>
      <c r="G44" s="112"/>
      <c r="H44" s="116" t="s">
        <v>684</v>
      </c>
      <c r="I44" s="117" t="s">
        <v>271</v>
      </c>
      <c r="J44" s="110" t="s">
        <v>448</v>
      </c>
      <c r="K44" s="106" t="s">
        <v>719</v>
      </c>
      <c r="L44" s="119" t="s">
        <v>787</v>
      </c>
      <c r="M44" s="112" t="s">
        <v>788</v>
      </c>
      <c r="N44" s="108">
        <v>24202</v>
      </c>
      <c r="O44" s="111">
        <f>2023-1966</f>
        <v>57</v>
      </c>
      <c r="P44" s="120" t="s">
        <v>80</v>
      </c>
      <c r="Q44" s="112" t="s">
        <v>809</v>
      </c>
      <c r="R44" s="112"/>
      <c r="S44" s="111" t="s">
        <v>163</v>
      </c>
      <c r="T44" s="113" t="s">
        <v>456</v>
      </c>
      <c r="U44" s="113" t="s">
        <v>733</v>
      </c>
      <c r="V44" s="113" t="s">
        <v>772</v>
      </c>
      <c r="W44" s="112"/>
      <c r="X44" s="112"/>
    </row>
    <row r="45" spans="1:24" s="105" customFormat="1">
      <c r="A45" s="111">
        <v>38</v>
      </c>
      <c r="B45" s="136">
        <v>44749</v>
      </c>
      <c r="C45" s="114">
        <v>45146</v>
      </c>
      <c r="D45" s="115" t="s">
        <v>671</v>
      </c>
      <c r="E45" s="112"/>
      <c r="F45" s="112"/>
      <c r="G45" s="112"/>
      <c r="H45" s="116" t="s">
        <v>684</v>
      </c>
      <c r="I45" s="117" t="s">
        <v>45</v>
      </c>
      <c r="J45" s="110" t="s">
        <v>728</v>
      </c>
      <c r="K45" s="106" t="s">
        <v>720</v>
      </c>
      <c r="L45" s="119" t="s">
        <v>906</v>
      </c>
      <c r="M45" s="112" t="s">
        <v>907</v>
      </c>
      <c r="N45" s="108">
        <v>29693</v>
      </c>
      <c r="O45" s="111">
        <f>2023-1981</f>
        <v>42</v>
      </c>
      <c r="P45" s="120" t="s">
        <v>80</v>
      </c>
      <c r="Q45" s="112" t="s">
        <v>735</v>
      </c>
      <c r="R45" s="112" t="s">
        <v>280</v>
      </c>
      <c r="S45" s="111" t="s">
        <v>908</v>
      </c>
      <c r="T45" s="113" t="s">
        <v>199</v>
      </c>
      <c r="U45" s="113" t="s">
        <v>200</v>
      </c>
      <c r="V45" s="113" t="s">
        <v>277</v>
      </c>
      <c r="W45" s="112"/>
      <c r="X45" s="112"/>
    </row>
    <row r="46" spans="1:24" s="105" customFormat="1">
      <c r="A46" s="111">
        <v>39</v>
      </c>
      <c r="B46" s="137">
        <v>44999</v>
      </c>
      <c r="C46" s="114">
        <v>45146</v>
      </c>
      <c r="D46" s="115" t="s">
        <v>672</v>
      </c>
      <c r="H46" s="116" t="s">
        <v>44</v>
      </c>
      <c r="I46" s="117" t="s">
        <v>515</v>
      </c>
      <c r="J46" s="129" t="s">
        <v>302</v>
      </c>
      <c r="K46" s="106" t="s">
        <v>721</v>
      </c>
      <c r="L46" s="130" t="s">
        <v>839</v>
      </c>
      <c r="M46" s="131" t="s">
        <v>840</v>
      </c>
      <c r="N46" s="128">
        <v>27894</v>
      </c>
      <c r="O46" s="105">
        <f>2023-1976</f>
        <v>47</v>
      </c>
      <c r="P46" s="120" t="s">
        <v>80</v>
      </c>
      <c r="Q46" s="131" t="s">
        <v>735</v>
      </c>
      <c r="R46" s="131" t="s">
        <v>800</v>
      </c>
      <c r="S46" s="132" t="s">
        <v>841</v>
      </c>
      <c r="T46" s="133" t="s">
        <v>456</v>
      </c>
      <c r="U46" s="133" t="s">
        <v>733</v>
      </c>
      <c r="V46" s="133" t="s">
        <v>314</v>
      </c>
      <c r="W46" s="112"/>
      <c r="X46" s="112"/>
    </row>
    <row r="47" spans="1:24" s="105" customFormat="1" ht="45">
      <c r="A47" s="111">
        <v>40</v>
      </c>
      <c r="B47" s="136">
        <v>44799</v>
      </c>
      <c r="C47" s="114">
        <v>45146</v>
      </c>
      <c r="D47" s="115" t="s">
        <v>673</v>
      </c>
      <c r="E47" s="112"/>
      <c r="F47" s="112"/>
      <c r="G47" s="112"/>
      <c r="H47" s="116" t="s">
        <v>684</v>
      </c>
      <c r="I47" s="117" t="s">
        <v>61</v>
      </c>
      <c r="J47" s="110" t="s">
        <v>805</v>
      </c>
      <c r="K47" s="106" t="s">
        <v>722</v>
      </c>
      <c r="L47" s="119" t="s">
        <v>806</v>
      </c>
      <c r="M47" s="112" t="s">
        <v>807</v>
      </c>
      <c r="N47" s="108">
        <v>25522</v>
      </c>
      <c r="O47" s="111">
        <f>2022-1969</f>
        <v>53</v>
      </c>
      <c r="P47" s="120" t="s">
        <v>80</v>
      </c>
      <c r="Q47" s="112" t="s">
        <v>808</v>
      </c>
      <c r="R47" s="113" t="s">
        <v>810</v>
      </c>
      <c r="S47" s="111" t="s">
        <v>814</v>
      </c>
      <c r="T47" s="113" t="s">
        <v>811</v>
      </c>
      <c r="U47" s="113" t="s">
        <v>812</v>
      </c>
      <c r="V47" s="113" t="s">
        <v>813</v>
      </c>
      <c r="W47" s="112"/>
      <c r="X47" s="112"/>
    </row>
    <row r="48" spans="1:24" s="105" customFormat="1" ht="30">
      <c r="A48" s="111">
        <v>41</v>
      </c>
      <c r="B48" s="136">
        <v>45178</v>
      </c>
      <c r="C48" s="114">
        <v>45146</v>
      </c>
      <c r="D48" s="115" t="s">
        <v>674</v>
      </c>
      <c r="E48" s="112"/>
      <c r="F48" s="112"/>
      <c r="G48" s="112"/>
      <c r="H48" s="116" t="s">
        <v>684</v>
      </c>
      <c r="I48" s="117" t="s">
        <v>209</v>
      </c>
      <c r="J48" s="110" t="s">
        <v>797</v>
      </c>
      <c r="K48" s="106" t="s">
        <v>723</v>
      </c>
      <c r="L48" s="119" t="s">
        <v>798</v>
      </c>
      <c r="M48" s="112" t="s">
        <v>799</v>
      </c>
      <c r="N48" s="108">
        <v>26008</v>
      </c>
      <c r="O48" s="111">
        <f>2023-1971</f>
        <v>52</v>
      </c>
      <c r="P48" s="120" t="s">
        <v>80</v>
      </c>
      <c r="Q48" s="112" t="s">
        <v>735</v>
      </c>
      <c r="R48" s="112" t="s">
        <v>800</v>
      </c>
      <c r="S48" s="111" t="s">
        <v>796</v>
      </c>
      <c r="T48" s="113" t="s">
        <v>456</v>
      </c>
      <c r="U48" s="113" t="s">
        <v>733</v>
      </c>
      <c r="V48" s="113" t="s">
        <v>801</v>
      </c>
      <c r="W48" s="112"/>
      <c r="X48" s="112"/>
    </row>
    <row r="49" spans="1:24" s="105" customFormat="1">
      <c r="A49" s="111">
        <v>42</v>
      </c>
      <c r="B49" s="136">
        <v>44847</v>
      </c>
      <c r="C49" s="114">
        <v>45146</v>
      </c>
      <c r="D49" s="115" t="s">
        <v>675</v>
      </c>
      <c r="E49" s="112"/>
      <c r="F49" s="112"/>
      <c r="G49" s="112"/>
      <c r="H49" s="116" t="s">
        <v>44</v>
      </c>
      <c r="I49" s="117" t="s">
        <v>423</v>
      </c>
      <c r="J49" s="110" t="s">
        <v>141</v>
      </c>
      <c r="K49" s="106" t="s">
        <v>724</v>
      </c>
      <c r="L49" s="119" t="s">
        <v>830</v>
      </c>
      <c r="M49" s="112" t="s">
        <v>831</v>
      </c>
      <c r="N49" s="108">
        <v>31585</v>
      </c>
      <c r="O49" s="111">
        <f>2023-1986</f>
        <v>37</v>
      </c>
      <c r="P49" s="120" t="s">
        <v>80</v>
      </c>
      <c r="Q49" s="112"/>
      <c r="R49" s="112"/>
      <c r="S49" s="111"/>
      <c r="T49" s="113"/>
      <c r="U49" s="113"/>
      <c r="V49" s="113"/>
      <c r="W49" s="112"/>
      <c r="X49" s="112"/>
    </row>
    <row r="50" spans="1:24" s="105" customFormat="1" ht="30">
      <c r="A50" s="111">
        <v>43</v>
      </c>
      <c r="B50" s="136">
        <v>44461</v>
      </c>
      <c r="C50" s="114">
        <v>45146</v>
      </c>
      <c r="D50" s="115" t="s">
        <v>676</v>
      </c>
      <c r="E50" s="112"/>
      <c r="F50" s="112"/>
      <c r="G50" s="112"/>
      <c r="H50" s="116" t="s">
        <v>44</v>
      </c>
      <c r="I50" s="117" t="s">
        <v>45</v>
      </c>
      <c r="J50" s="110"/>
      <c r="K50" s="106" t="s">
        <v>725</v>
      </c>
      <c r="L50" s="119" t="s">
        <v>744</v>
      </c>
      <c r="M50" s="112" t="s">
        <v>745</v>
      </c>
      <c r="N50" s="108">
        <v>28183</v>
      </c>
      <c r="O50" s="111">
        <f>2023-1977</f>
        <v>46</v>
      </c>
      <c r="P50" s="120" t="s">
        <v>51</v>
      </c>
      <c r="Q50" s="112" t="s">
        <v>52</v>
      </c>
      <c r="R50" s="112" t="s">
        <v>746</v>
      </c>
      <c r="S50" s="111" t="s">
        <v>54</v>
      </c>
      <c r="T50" s="113" t="s">
        <v>428</v>
      </c>
      <c r="U50" s="113" t="s">
        <v>428</v>
      </c>
      <c r="V50" s="113" t="s">
        <v>747</v>
      </c>
      <c r="W50" s="112"/>
      <c r="X50" s="112"/>
    </row>
    <row r="51" spans="1:24" s="105" customFormat="1">
      <c r="A51" s="111">
        <v>44</v>
      </c>
      <c r="B51" s="136">
        <v>44515</v>
      </c>
      <c r="C51" s="114">
        <v>45146</v>
      </c>
      <c r="D51" s="134" t="s">
        <v>677</v>
      </c>
      <c r="E51" s="112"/>
      <c r="F51" s="112"/>
      <c r="G51" s="112"/>
      <c r="H51" s="106" t="s">
        <v>684</v>
      </c>
      <c r="I51" s="106" t="s">
        <v>45</v>
      </c>
      <c r="J51" s="110" t="s">
        <v>728</v>
      </c>
      <c r="K51" s="106" t="s">
        <v>726</v>
      </c>
      <c r="L51" s="119" t="s">
        <v>784</v>
      </c>
      <c r="M51" s="112" t="s">
        <v>785</v>
      </c>
      <c r="N51" s="108">
        <v>30475</v>
      </c>
      <c r="O51" s="111"/>
      <c r="P51" s="120" t="s">
        <v>80</v>
      </c>
      <c r="Q51" s="112" t="s">
        <v>735</v>
      </c>
      <c r="R51" s="112" t="s">
        <v>427</v>
      </c>
      <c r="S51" s="111" t="s">
        <v>163</v>
      </c>
      <c r="T51" s="113" t="s">
        <v>199</v>
      </c>
      <c r="U51" s="113" t="s">
        <v>200</v>
      </c>
      <c r="V51" s="113" t="s">
        <v>786</v>
      </c>
      <c r="W51" s="112"/>
      <c r="X51" s="112"/>
    </row>
    <row r="52" spans="1:24" s="105" customFormat="1" ht="30">
      <c r="A52" s="111">
        <v>45</v>
      </c>
      <c r="B52" s="136">
        <v>44749</v>
      </c>
      <c r="C52" s="114">
        <v>45146</v>
      </c>
      <c r="D52" s="135" t="s">
        <v>775</v>
      </c>
      <c r="E52" s="112"/>
      <c r="F52" s="112"/>
      <c r="G52" s="112"/>
      <c r="H52" s="117" t="s">
        <v>779</v>
      </c>
      <c r="I52" s="117" t="s">
        <v>45</v>
      </c>
      <c r="J52" s="110" t="s">
        <v>728</v>
      </c>
      <c r="K52" s="106" t="s">
        <v>781</v>
      </c>
      <c r="L52" s="119" t="s">
        <v>909</v>
      </c>
      <c r="M52" s="113" t="s">
        <v>910</v>
      </c>
      <c r="N52" s="108">
        <v>40963</v>
      </c>
      <c r="O52" s="111">
        <f>2023-2012</f>
        <v>11</v>
      </c>
      <c r="P52" s="117" t="s">
        <v>80</v>
      </c>
      <c r="Q52" s="112" t="s">
        <v>803</v>
      </c>
      <c r="R52" s="112" t="s">
        <v>53</v>
      </c>
      <c r="S52" s="111" t="s">
        <v>908</v>
      </c>
      <c r="T52" s="113" t="s">
        <v>199</v>
      </c>
      <c r="U52" s="113" t="s">
        <v>200</v>
      </c>
      <c r="V52" s="113" t="s">
        <v>277</v>
      </c>
      <c r="W52" s="112"/>
      <c r="X52" s="112"/>
    </row>
    <row r="53" spans="1:24" s="105" customFormat="1" ht="30">
      <c r="A53" s="111">
        <v>46</v>
      </c>
      <c r="B53" s="136">
        <v>44515</v>
      </c>
      <c r="C53" s="114">
        <v>45146</v>
      </c>
      <c r="D53" s="135" t="s">
        <v>776</v>
      </c>
      <c r="E53" s="112"/>
      <c r="F53" s="112"/>
      <c r="G53" s="112"/>
      <c r="H53" s="116" t="s">
        <v>780</v>
      </c>
      <c r="I53" s="117" t="s">
        <v>45</v>
      </c>
      <c r="J53" s="110" t="s">
        <v>728</v>
      </c>
      <c r="K53" s="106" t="s">
        <v>782</v>
      </c>
      <c r="L53" s="119" t="s">
        <v>784</v>
      </c>
      <c r="M53" s="112" t="s">
        <v>785</v>
      </c>
      <c r="N53" s="108">
        <v>40981</v>
      </c>
      <c r="O53" s="111">
        <f>2023-2012</f>
        <v>11</v>
      </c>
      <c r="P53" s="117" t="s">
        <v>51</v>
      </c>
      <c r="Q53" s="112" t="s">
        <v>770</v>
      </c>
      <c r="R53" s="112" t="s">
        <v>53</v>
      </c>
      <c r="S53" s="111" t="s">
        <v>163</v>
      </c>
      <c r="T53" s="113" t="s">
        <v>199</v>
      </c>
      <c r="U53" s="113" t="s">
        <v>200</v>
      </c>
      <c r="V53" s="113" t="s">
        <v>786</v>
      </c>
      <c r="W53" s="112"/>
      <c r="X53" s="112"/>
    </row>
    <row r="54" spans="1:24" s="105" customFormat="1" ht="30">
      <c r="A54" s="111">
        <v>47</v>
      </c>
      <c r="B54" s="136">
        <v>44813</v>
      </c>
      <c r="C54" s="114">
        <v>45146</v>
      </c>
      <c r="D54" s="135" t="s">
        <v>777</v>
      </c>
      <c r="E54" s="112"/>
      <c r="F54" s="112"/>
      <c r="G54" s="112"/>
      <c r="H54" s="116" t="s">
        <v>779</v>
      </c>
      <c r="I54" s="117" t="s">
        <v>679</v>
      </c>
      <c r="J54" s="110" t="s">
        <v>802</v>
      </c>
      <c r="K54" s="106">
        <v>642756051</v>
      </c>
      <c r="L54" s="119" t="s">
        <v>798</v>
      </c>
      <c r="M54" s="112" t="s">
        <v>799</v>
      </c>
      <c r="N54" s="108">
        <v>39178</v>
      </c>
      <c r="O54" s="111">
        <f>2023-2007</f>
        <v>16</v>
      </c>
      <c r="P54" s="117" t="s">
        <v>80</v>
      </c>
      <c r="Q54" s="112" t="s">
        <v>803</v>
      </c>
      <c r="R54" s="112" t="s">
        <v>53</v>
      </c>
      <c r="S54" s="111" t="s">
        <v>796</v>
      </c>
      <c r="T54" s="113" t="s">
        <v>456</v>
      </c>
      <c r="U54" s="113" t="s">
        <v>733</v>
      </c>
      <c r="V54" s="113" t="s">
        <v>801</v>
      </c>
      <c r="W54" s="112"/>
      <c r="X54" s="112"/>
    </row>
    <row r="55" spans="1:24" s="105" customFormat="1" ht="30">
      <c r="A55" s="111">
        <v>48</v>
      </c>
      <c r="B55" s="136">
        <v>44515</v>
      </c>
      <c r="C55" s="114">
        <v>45146</v>
      </c>
      <c r="D55" s="135" t="s">
        <v>778</v>
      </c>
      <c r="E55" s="112"/>
      <c r="F55" s="112"/>
      <c r="G55" s="112"/>
      <c r="H55" s="116" t="s">
        <v>780</v>
      </c>
      <c r="I55" s="117" t="s">
        <v>45</v>
      </c>
      <c r="J55" s="110" t="s">
        <v>728</v>
      </c>
      <c r="K55" s="106" t="s">
        <v>783</v>
      </c>
      <c r="L55" s="119" t="s">
        <v>784</v>
      </c>
      <c r="M55" s="112" t="s">
        <v>785</v>
      </c>
      <c r="N55" s="108">
        <v>39089</v>
      </c>
      <c r="O55" s="111">
        <f>2023-2007</f>
        <v>16</v>
      </c>
      <c r="P55" s="117" t="s">
        <v>51</v>
      </c>
      <c r="Q55" s="112" t="s">
        <v>770</v>
      </c>
      <c r="R55" s="112" t="s">
        <v>53</v>
      </c>
      <c r="S55" s="111" t="s">
        <v>163</v>
      </c>
      <c r="T55" s="113" t="s">
        <v>199</v>
      </c>
      <c r="U55" s="113" t="s">
        <v>200</v>
      </c>
      <c r="V55" s="113" t="s">
        <v>786</v>
      </c>
      <c r="W55" s="112"/>
      <c r="X55" s="112"/>
    </row>
    <row r="56" spans="1:24" s="105" customFormat="1">
      <c r="A56" s="111">
        <v>49</v>
      </c>
      <c r="B56" s="136">
        <v>45070</v>
      </c>
      <c r="C56" s="114">
        <v>45155</v>
      </c>
      <c r="D56" s="115" t="s">
        <v>804</v>
      </c>
      <c r="E56" s="112"/>
      <c r="F56" s="112"/>
      <c r="G56" s="112"/>
      <c r="H56" s="116" t="s">
        <v>44</v>
      </c>
      <c r="I56" s="117" t="s">
        <v>678</v>
      </c>
      <c r="J56" s="110" t="s">
        <v>99</v>
      </c>
      <c r="K56" s="106">
        <v>1687349563</v>
      </c>
      <c r="L56" s="119" t="s">
        <v>917</v>
      </c>
      <c r="M56" s="112" t="s">
        <v>918</v>
      </c>
      <c r="N56" s="108">
        <v>27811</v>
      </c>
      <c r="O56" s="111">
        <f>2023-1976</f>
        <v>47</v>
      </c>
      <c r="P56" s="120" t="s">
        <v>51</v>
      </c>
      <c r="Q56" s="112" t="s">
        <v>52</v>
      </c>
      <c r="R56" s="112" t="s">
        <v>272</v>
      </c>
      <c r="S56" s="111" t="s">
        <v>163</v>
      </c>
      <c r="T56" s="113" t="s">
        <v>456</v>
      </c>
      <c r="U56" s="113" t="s">
        <v>733</v>
      </c>
      <c r="V56" s="113" t="s">
        <v>919</v>
      </c>
      <c r="W56" s="112"/>
      <c r="X56" s="112"/>
    </row>
    <row r="57" spans="1:24" ht="15.75">
      <c r="A57" s="24"/>
      <c r="B57" s="29"/>
      <c r="C57" s="21"/>
      <c r="D57" s="20"/>
      <c r="E57" s="24"/>
      <c r="F57" s="24"/>
      <c r="G57" s="13"/>
      <c r="H57" s="27"/>
      <c r="I57" s="22"/>
      <c r="J57" s="22"/>
      <c r="K57" s="24"/>
      <c r="L57" s="28"/>
      <c r="M57" s="24"/>
      <c r="N57" s="29"/>
      <c r="O57" s="23"/>
      <c r="P57" s="26"/>
      <c r="Q57" s="24"/>
      <c r="R57" s="24"/>
      <c r="S57" s="23"/>
      <c r="T57" s="25"/>
      <c r="U57" s="25"/>
      <c r="V57" s="25"/>
      <c r="W57" s="24"/>
      <c r="X57" s="24"/>
    </row>
    <row r="58" spans="1:24" ht="15.75">
      <c r="A58" s="24"/>
      <c r="B58" s="29"/>
      <c r="C58" s="21"/>
      <c r="D58" s="20"/>
      <c r="E58" s="24"/>
      <c r="F58" s="24"/>
      <c r="G58" s="13"/>
      <c r="H58" s="27"/>
      <c r="I58" s="22"/>
      <c r="J58" s="22"/>
      <c r="K58" s="24"/>
      <c r="L58" s="28"/>
      <c r="M58" s="24"/>
      <c r="N58" s="29"/>
      <c r="O58" s="23"/>
      <c r="P58" s="26"/>
      <c r="Q58" s="24"/>
      <c r="R58" s="24"/>
      <c r="S58" s="23"/>
      <c r="T58" s="25"/>
      <c r="U58" s="25"/>
      <c r="V58" s="25"/>
      <c r="W58" s="24"/>
      <c r="X58" s="24"/>
    </row>
    <row r="59" spans="1:24" ht="15.75">
      <c r="A59" s="24"/>
      <c r="B59" s="29"/>
      <c r="C59" s="21"/>
      <c r="D59" s="20"/>
      <c r="E59" s="24"/>
      <c r="F59" s="24"/>
      <c r="G59" s="13"/>
      <c r="H59" s="27"/>
      <c r="I59" s="22"/>
      <c r="J59" s="22"/>
      <c r="K59" s="24"/>
      <c r="L59" s="28"/>
      <c r="M59" s="24"/>
      <c r="N59" s="29"/>
      <c r="O59" s="23"/>
      <c r="P59" s="26"/>
      <c r="Q59" s="24"/>
      <c r="R59" s="24"/>
      <c r="S59" s="23"/>
      <c r="T59" s="25"/>
      <c r="U59" s="25"/>
      <c r="V59" s="25"/>
      <c r="W59" s="24"/>
      <c r="X59" s="24"/>
    </row>
    <row r="60" spans="1:24" ht="15.75">
      <c r="A60" s="24"/>
      <c r="B60" s="29"/>
      <c r="C60" s="21"/>
      <c r="D60" s="20"/>
      <c r="E60" s="24"/>
      <c r="F60" s="24"/>
      <c r="G60" s="13"/>
      <c r="H60" s="27"/>
      <c r="I60" s="22"/>
      <c r="J60" s="22"/>
      <c r="K60" s="24"/>
      <c r="L60" s="28"/>
      <c r="M60" s="24"/>
      <c r="N60" s="29"/>
      <c r="O60" s="23"/>
      <c r="P60" s="26"/>
      <c r="Q60" s="24"/>
      <c r="R60" s="24"/>
      <c r="S60" s="23"/>
      <c r="T60" s="25"/>
      <c r="U60" s="25"/>
      <c r="V60" s="25"/>
      <c r="W60" s="24"/>
      <c r="X60" s="24"/>
    </row>
    <row r="61" spans="1:24" ht="15.75">
      <c r="A61" s="24"/>
      <c r="B61" s="29"/>
      <c r="C61" s="21"/>
      <c r="D61" s="20"/>
      <c r="E61" s="24"/>
      <c r="F61" s="24"/>
      <c r="G61" s="13"/>
      <c r="H61" s="27"/>
      <c r="I61" s="22"/>
      <c r="J61" s="22"/>
      <c r="K61" s="24"/>
      <c r="L61" s="28"/>
      <c r="M61" s="24"/>
      <c r="N61" s="29"/>
      <c r="O61" s="23"/>
      <c r="P61" s="26"/>
      <c r="Q61" s="24"/>
      <c r="R61" s="24"/>
      <c r="S61" s="23"/>
      <c r="T61" s="25"/>
      <c r="U61" s="25"/>
      <c r="V61" s="25"/>
      <c r="W61" s="24"/>
      <c r="X61" s="24"/>
    </row>
    <row r="62" spans="1:24" ht="15.75">
      <c r="A62" s="24"/>
      <c r="B62" s="29"/>
      <c r="C62" s="21"/>
      <c r="D62" s="20"/>
      <c r="E62" s="24"/>
      <c r="F62" s="24"/>
      <c r="G62" s="13"/>
      <c r="H62" s="27"/>
      <c r="I62" s="22"/>
      <c r="J62" s="22"/>
      <c r="K62" s="24"/>
      <c r="L62" s="28"/>
      <c r="M62" s="24"/>
      <c r="N62" s="29"/>
      <c r="O62" s="23"/>
      <c r="P62" s="26"/>
      <c r="Q62" s="24"/>
      <c r="R62" s="24"/>
      <c r="S62" s="23"/>
      <c r="T62" s="25"/>
      <c r="U62" s="25"/>
      <c r="V62" s="25"/>
      <c r="W62" s="24"/>
      <c r="X62" s="24"/>
    </row>
    <row r="63" spans="1:24" ht="15.75">
      <c r="A63" s="24"/>
      <c r="B63" s="29"/>
      <c r="C63" s="21"/>
      <c r="D63" s="20"/>
      <c r="E63" s="24"/>
      <c r="F63" s="24"/>
      <c r="G63" s="13"/>
      <c r="H63" s="27"/>
      <c r="I63" s="22"/>
      <c r="J63" s="22"/>
      <c r="K63" s="24"/>
      <c r="L63" s="28"/>
      <c r="M63" s="24"/>
      <c r="N63" s="29"/>
      <c r="O63" s="23"/>
      <c r="P63" s="26"/>
      <c r="Q63" s="24"/>
      <c r="R63" s="24"/>
      <c r="S63" s="23"/>
      <c r="T63" s="25"/>
      <c r="U63" s="25"/>
      <c r="V63" s="25"/>
      <c r="W63" s="24"/>
      <c r="X63" s="24"/>
    </row>
    <row r="64" spans="1:24" ht="15.75">
      <c r="A64" s="24"/>
      <c r="B64" s="29"/>
      <c r="C64" s="21"/>
      <c r="D64" s="20"/>
      <c r="E64" s="24"/>
      <c r="F64" s="24"/>
      <c r="G64" s="13"/>
      <c r="H64" s="27"/>
      <c r="I64" s="22"/>
      <c r="J64" s="22"/>
      <c r="K64" s="24"/>
      <c r="L64" s="28"/>
      <c r="M64" s="24"/>
      <c r="N64" s="29"/>
      <c r="O64" s="23"/>
      <c r="P64" s="26"/>
      <c r="Q64" s="24"/>
      <c r="R64" s="24"/>
      <c r="S64" s="23"/>
      <c r="T64" s="25"/>
      <c r="U64" s="25"/>
      <c r="V64" s="25"/>
      <c r="W64" s="24"/>
      <c r="X64" s="24"/>
    </row>
    <row r="65" spans="1:24" ht="15.75">
      <c r="A65" s="24"/>
      <c r="B65" s="29"/>
      <c r="C65" s="21"/>
      <c r="D65" s="20"/>
      <c r="E65" s="24"/>
      <c r="F65" s="24"/>
      <c r="G65" s="13"/>
      <c r="H65" s="27"/>
      <c r="I65" s="22"/>
      <c r="J65" s="22"/>
      <c r="K65" s="24"/>
      <c r="L65" s="28"/>
      <c r="M65" s="24"/>
      <c r="N65" s="29"/>
      <c r="O65" s="23"/>
      <c r="P65" s="26"/>
      <c r="Q65" s="24"/>
      <c r="R65" s="24"/>
      <c r="S65" s="23"/>
      <c r="T65" s="25"/>
      <c r="U65" s="25"/>
      <c r="V65" s="25"/>
      <c r="W65" s="24"/>
      <c r="X65" s="24"/>
    </row>
    <row r="66" spans="1:24" ht="15.75">
      <c r="A66" s="24"/>
      <c r="B66" s="29"/>
      <c r="C66" s="21"/>
      <c r="D66" s="20"/>
      <c r="E66" s="24"/>
      <c r="F66" s="24"/>
      <c r="G66" s="13"/>
      <c r="H66" s="27"/>
      <c r="I66" s="22"/>
      <c r="J66" s="22"/>
      <c r="K66" s="24"/>
      <c r="L66" s="28"/>
      <c r="M66" s="24"/>
      <c r="N66" s="29"/>
      <c r="O66" s="23"/>
      <c r="P66" s="26"/>
      <c r="Q66" s="24"/>
      <c r="R66" s="24"/>
      <c r="S66" s="23"/>
      <c r="T66" s="25"/>
      <c r="U66" s="25"/>
      <c r="V66" s="25"/>
      <c r="W66" s="24"/>
      <c r="X66" s="24"/>
    </row>
    <row r="67" spans="1:24" ht="15.75">
      <c r="A67" s="24"/>
      <c r="B67" s="29"/>
      <c r="C67" s="21"/>
      <c r="D67" s="20"/>
      <c r="E67" s="24"/>
      <c r="F67" s="24"/>
      <c r="G67" s="13"/>
      <c r="H67" s="27"/>
      <c r="I67" s="22"/>
      <c r="J67" s="22"/>
      <c r="K67" s="24"/>
      <c r="L67" s="28"/>
      <c r="M67" s="24"/>
      <c r="N67" s="29"/>
      <c r="O67" s="23"/>
      <c r="P67" s="26"/>
      <c r="Q67" s="24"/>
      <c r="R67" s="24"/>
      <c r="S67" s="23"/>
      <c r="T67" s="25"/>
      <c r="U67" s="25"/>
      <c r="V67" s="25"/>
      <c r="W67" s="24"/>
      <c r="X67" s="24"/>
    </row>
    <row r="68" spans="1:24" ht="15.75">
      <c r="A68" s="24"/>
      <c r="B68" s="29"/>
      <c r="C68" s="21"/>
      <c r="D68" s="20"/>
      <c r="E68" s="24"/>
      <c r="F68" s="24"/>
      <c r="G68" s="13"/>
      <c r="H68" s="27"/>
      <c r="I68" s="22"/>
      <c r="J68" s="22"/>
      <c r="K68" s="24"/>
      <c r="L68" s="28"/>
      <c r="M68" s="24"/>
      <c r="N68" s="29"/>
      <c r="O68" s="23"/>
      <c r="P68" s="26"/>
      <c r="Q68" s="24"/>
      <c r="R68" s="24"/>
      <c r="S68" s="23"/>
      <c r="T68" s="25"/>
      <c r="U68" s="25"/>
      <c r="V68" s="25"/>
      <c r="W68" s="24"/>
      <c r="X68" s="24"/>
    </row>
    <row r="69" spans="1:24" ht="15.75">
      <c r="A69" s="24"/>
      <c r="B69" s="29"/>
      <c r="C69" s="21"/>
      <c r="D69" s="20"/>
      <c r="E69" s="24"/>
      <c r="F69" s="24"/>
      <c r="G69" s="13"/>
      <c r="H69" s="27"/>
      <c r="I69" s="22"/>
      <c r="J69" s="22"/>
      <c r="K69" s="24"/>
      <c r="L69" s="28"/>
      <c r="M69" s="24"/>
      <c r="N69" s="29"/>
      <c r="O69" s="23"/>
      <c r="P69" s="26"/>
      <c r="Q69" s="24"/>
      <c r="R69" s="24"/>
      <c r="S69" s="23"/>
      <c r="T69" s="25"/>
      <c r="U69" s="25"/>
      <c r="V69" s="25"/>
      <c r="W69" s="24"/>
      <c r="X69" s="24"/>
    </row>
    <row r="70" spans="1:24" ht="15.75">
      <c r="A70" s="24"/>
      <c r="B70" s="29"/>
      <c r="C70" s="21"/>
      <c r="D70" s="20"/>
      <c r="E70" s="24"/>
      <c r="F70" s="24"/>
      <c r="G70" s="13"/>
      <c r="H70" s="27"/>
      <c r="I70" s="22"/>
      <c r="J70" s="22"/>
      <c r="K70" s="24"/>
      <c r="L70" s="28"/>
      <c r="M70" s="24"/>
      <c r="N70" s="29"/>
      <c r="O70" s="23"/>
      <c r="P70" s="26"/>
      <c r="Q70" s="24"/>
      <c r="R70" s="24"/>
      <c r="S70" s="23"/>
      <c r="T70" s="25"/>
      <c r="U70" s="25"/>
      <c r="V70" s="25"/>
      <c r="W70" s="24"/>
      <c r="X70" s="24"/>
    </row>
    <row r="71" spans="1:24" ht="15.75">
      <c r="A71" s="24"/>
      <c r="B71" s="29"/>
      <c r="C71" s="21"/>
      <c r="D71" s="20"/>
      <c r="E71" s="24"/>
      <c r="F71" s="24"/>
      <c r="G71" s="13"/>
      <c r="H71" s="27"/>
      <c r="I71" s="22"/>
      <c r="J71" s="22"/>
      <c r="K71" s="24"/>
      <c r="L71" s="28"/>
      <c r="M71" s="24"/>
      <c r="N71" s="29"/>
      <c r="O71" s="23"/>
      <c r="P71" s="26"/>
      <c r="Q71" s="24"/>
      <c r="R71" s="24"/>
      <c r="S71" s="23"/>
      <c r="T71" s="25"/>
      <c r="U71" s="25"/>
      <c r="V71" s="25"/>
      <c r="W71" s="24"/>
      <c r="X71" s="24"/>
    </row>
    <row r="72" spans="1:24" ht="15.75">
      <c r="A72" s="24"/>
      <c r="B72" s="29"/>
      <c r="C72" s="21"/>
      <c r="D72" s="20"/>
      <c r="E72" s="24"/>
      <c r="F72" s="24"/>
      <c r="G72" s="13"/>
      <c r="H72" s="27"/>
      <c r="I72" s="22"/>
      <c r="J72" s="22"/>
      <c r="K72" s="24"/>
      <c r="L72" s="28"/>
      <c r="M72" s="24"/>
      <c r="N72" s="29"/>
      <c r="O72" s="23"/>
      <c r="P72" s="26"/>
      <c r="Q72" s="24"/>
      <c r="R72" s="24"/>
      <c r="S72" s="23"/>
      <c r="T72" s="25"/>
      <c r="U72" s="25"/>
      <c r="V72" s="25"/>
      <c r="W72" s="24"/>
      <c r="X72" s="24"/>
    </row>
    <row r="73" spans="1:24" ht="15.75">
      <c r="A73" s="24"/>
      <c r="B73" s="29"/>
      <c r="C73" s="21"/>
      <c r="D73" s="20"/>
      <c r="E73" s="24"/>
      <c r="F73" s="24"/>
      <c r="G73" s="13"/>
      <c r="H73" s="27"/>
      <c r="I73" s="22"/>
      <c r="J73" s="22"/>
      <c r="K73" s="24"/>
      <c r="L73" s="28"/>
      <c r="M73" s="24"/>
      <c r="N73" s="29"/>
      <c r="O73" s="23"/>
      <c r="P73" s="26"/>
      <c r="Q73" s="24"/>
      <c r="R73" s="24"/>
      <c r="S73" s="23"/>
      <c r="T73" s="25"/>
      <c r="U73" s="25"/>
      <c r="V73" s="25"/>
      <c r="W73" s="24"/>
      <c r="X73" s="24"/>
    </row>
    <row r="74" spans="1:24" ht="15.75">
      <c r="A74" s="24"/>
      <c r="B74" s="29"/>
      <c r="C74" s="21"/>
      <c r="D74" s="20"/>
      <c r="E74" s="24"/>
      <c r="F74" s="24"/>
      <c r="G74" s="13"/>
      <c r="H74" s="27"/>
      <c r="I74" s="22"/>
      <c r="J74" s="22"/>
      <c r="K74" s="24"/>
      <c r="L74" s="28"/>
      <c r="M74" s="24"/>
      <c r="N74" s="29"/>
      <c r="O74" s="23"/>
      <c r="P74" s="26"/>
      <c r="Q74" s="24"/>
      <c r="R74" s="24"/>
      <c r="S74" s="23"/>
      <c r="T74" s="25"/>
      <c r="U74" s="25"/>
      <c r="V74" s="25"/>
      <c r="W74" s="24"/>
      <c r="X74" s="24"/>
    </row>
    <row r="75" spans="1:24" ht="15.75">
      <c r="A75" s="24"/>
      <c r="B75" s="29"/>
      <c r="C75" s="21"/>
      <c r="D75" s="20"/>
      <c r="E75" s="24"/>
      <c r="F75" s="24"/>
      <c r="G75" s="13"/>
      <c r="H75" s="27"/>
      <c r="I75" s="22"/>
      <c r="J75" s="22"/>
      <c r="K75" s="24"/>
      <c r="L75" s="28"/>
      <c r="M75" s="24"/>
      <c r="N75" s="29"/>
      <c r="O75" s="23"/>
      <c r="P75" s="26"/>
      <c r="Q75" s="24"/>
      <c r="R75" s="24"/>
      <c r="S75" s="23"/>
      <c r="T75" s="25"/>
      <c r="U75" s="25"/>
      <c r="V75" s="25"/>
      <c r="W75" s="24"/>
      <c r="X75" s="24"/>
    </row>
    <row r="76" spans="1:24" ht="15.75">
      <c r="A76" s="24"/>
      <c r="B76" s="29"/>
      <c r="C76" s="21"/>
      <c r="D76" s="20"/>
      <c r="E76" s="24"/>
      <c r="F76" s="24"/>
      <c r="G76" s="13"/>
      <c r="H76" s="27"/>
      <c r="I76" s="22"/>
      <c r="J76" s="22"/>
      <c r="K76" s="24"/>
      <c r="L76" s="28"/>
      <c r="M76" s="24"/>
      <c r="N76" s="29"/>
      <c r="O76" s="23"/>
      <c r="P76" s="26"/>
      <c r="Q76" s="24"/>
      <c r="R76" s="24"/>
      <c r="S76" s="23"/>
      <c r="T76" s="25"/>
      <c r="U76" s="25"/>
      <c r="V76" s="25"/>
      <c r="W76" s="24"/>
      <c r="X76" s="24"/>
    </row>
    <row r="77" spans="1:24" ht="15.75">
      <c r="A77" s="24"/>
      <c r="B77" s="29"/>
      <c r="C77" s="21"/>
      <c r="D77" s="20"/>
      <c r="E77" s="24"/>
      <c r="F77" s="24"/>
      <c r="G77" s="13"/>
      <c r="H77" s="27"/>
      <c r="I77" s="22"/>
      <c r="J77" s="22"/>
      <c r="K77" s="24"/>
      <c r="L77" s="28"/>
      <c r="M77" s="24"/>
      <c r="N77" s="29"/>
      <c r="O77" s="23"/>
      <c r="P77" s="26"/>
      <c r="Q77" s="24"/>
      <c r="R77" s="24"/>
      <c r="S77" s="23"/>
      <c r="T77" s="25"/>
      <c r="U77" s="25"/>
      <c r="V77" s="25"/>
      <c r="W77" s="24"/>
      <c r="X77" s="24"/>
    </row>
    <row r="78" spans="1:24" ht="15.75">
      <c r="A78" s="24"/>
      <c r="B78" s="29"/>
      <c r="C78" s="21"/>
      <c r="D78" s="20"/>
      <c r="E78" s="24"/>
      <c r="F78" s="24"/>
      <c r="G78" s="13"/>
      <c r="H78" s="27"/>
      <c r="I78" s="22"/>
      <c r="J78" s="22"/>
      <c r="K78" s="24"/>
      <c r="L78" s="28"/>
      <c r="M78" s="24"/>
      <c r="N78" s="29"/>
      <c r="O78" s="23"/>
      <c r="P78" s="26"/>
      <c r="Q78" s="24"/>
      <c r="R78" s="24"/>
      <c r="S78" s="23"/>
      <c r="T78" s="25"/>
      <c r="U78" s="25"/>
      <c r="V78" s="25"/>
      <c r="W78" s="24"/>
      <c r="X78" s="24"/>
    </row>
    <row r="79" spans="1:24" ht="15.75">
      <c r="A79" s="24"/>
      <c r="B79" s="29"/>
      <c r="C79" s="21"/>
      <c r="D79" s="20"/>
      <c r="E79" s="24"/>
      <c r="F79" s="24"/>
      <c r="G79" s="13"/>
      <c r="H79" s="27"/>
      <c r="I79" s="22"/>
      <c r="J79" s="22"/>
      <c r="K79" s="24"/>
      <c r="L79" s="28"/>
      <c r="M79" s="24"/>
      <c r="N79" s="29"/>
      <c r="O79" s="23"/>
      <c r="P79" s="26"/>
      <c r="Q79" s="24"/>
      <c r="R79" s="24"/>
      <c r="S79" s="23"/>
      <c r="T79" s="25"/>
      <c r="U79" s="25"/>
      <c r="V79" s="25"/>
      <c r="W79" s="24"/>
      <c r="X79" s="24"/>
    </row>
    <row r="80" spans="1:24" ht="15.75">
      <c r="A80" s="24"/>
      <c r="B80" s="29"/>
      <c r="C80" s="21"/>
      <c r="D80" s="20"/>
      <c r="E80" s="24"/>
      <c r="F80" s="24"/>
      <c r="G80" s="13"/>
      <c r="H80" s="27"/>
      <c r="I80" s="22"/>
      <c r="J80" s="22"/>
      <c r="K80" s="24"/>
      <c r="L80" s="28"/>
      <c r="M80" s="24"/>
      <c r="N80" s="29"/>
      <c r="O80" s="23"/>
      <c r="P80" s="26"/>
      <c r="Q80" s="24"/>
      <c r="R80" s="24"/>
      <c r="S80" s="23"/>
      <c r="T80" s="25"/>
      <c r="U80" s="25"/>
      <c r="V80" s="25"/>
      <c r="W80" s="24"/>
      <c r="X80" s="24"/>
    </row>
    <row r="81" spans="1:24" ht="15.75">
      <c r="A81" s="24"/>
      <c r="B81" s="29"/>
      <c r="C81" s="21"/>
      <c r="D81" s="20"/>
      <c r="E81" s="24"/>
      <c r="F81" s="24"/>
      <c r="G81" s="13"/>
      <c r="H81" s="27"/>
      <c r="I81" s="22"/>
      <c r="J81" s="22"/>
      <c r="K81" s="24"/>
      <c r="L81" s="28"/>
      <c r="M81" s="24"/>
      <c r="N81" s="29"/>
      <c r="O81" s="23"/>
      <c r="P81" s="26"/>
      <c r="Q81" s="24"/>
      <c r="R81" s="24"/>
      <c r="S81" s="23"/>
      <c r="T81" s="25"/>
      <c r="U81" s="25"/>
      <c r="V81" s="25"/>
      <c r="W81" s="24"/>
      <c r="X81" s="24"/>
    </row>
    <row r="82" spans="1:24" ht="15.75">
      <c r="A82" s="24"/>
      <c r="B82" s="29"/>
      <c r="C82" s="21"/>
      <c r="D82" s="20"/>
      <c r="E82" s="24"/>
      <c r="F82" s="24"/>
      <c r="G82" s="13"/>
      <c r="H82" s="27"/>
      <c r="I82" s="22"/>
      <c r="J82" s="22"/>
      <c r="K82" s="24"/>
      <c r="L82" s="28"/>
      <c r="M82" s="24"/>
      <c r="N82" s="29"/>
      <c r="O82" s="23"/>
      <c r="P82" s="26"/>
      <c r="Q82" s="24"/>
      <c r="R82" s="24"/>
      <c r="S82" s="23"/>
      <c r="T82" s="25"/>
      <c r="U82" s="25"/>
      <c r="V82" s="25"/>
      <c r="W82" s="24"/>
      <c r="X82" s="24"/>
    </row>
    <row r="83" spans="1:24" ht="15.75">
      <c r="A83" s="24"/>
      <c r="B83" s="29"/>
      <c r="C83" s="21"/>
      <c r="D83" s="20"/>
      <c r="E83" s="24"/>
      <c r="F83" s="24"/>
      <c r="G83" s="13"/>
      <c r="H83" s="27"/>
      <c r="I83" s="22"/>
      <c r="J83" s="22"/>
      <c r="K83" s="24"/>
      <c r="L83" s="28"/>
      <c r="M83" s="24"/>
      <c r="N83" s="29"/>
      <c r="O83" s="23"/>
      <c r="P83" s="26"/>
      <c r="Q83" s="24"/>
      <c r="R83" s="24"/>
      <c r="S83" s="23"/>
      <c r="T83" s="25"/>
      <c r="U83" s="25"/>
      <c r="V83" s="25"/>
      <c r="W83" s="24"/>
      <c r="X83" s="24"/>
    </row>
    <row r="84" spans="1:24" ht="15.75">
      <c r="A84" s="24"/>
      <c r="B84" s="29"/>
      <c r="C84" s="21"/>
      <c r="D84" s="20"/>
      <c r="E84" s="24"/>
      <c r="F84" s="24"/>
      <c r="G84" s="13"/>
      <c r="H84" s="27"/>
      <c r="I84" s="22"/>
      <c r="J84" s="22"/>
      <c r="K84" s="24"/>
      <c r="L84" s="28"/>
      <c r="M84" s="24"/>
      <c r="N84" s="29"/>
      <c r="O84" s="23"/>
      <c r="P84" s="26"/>
      <c r="Q84" s="24"/>
      <c r="R84" s="24"/>
      <c r="S84" s="23"/>
      <c r="T84" s="25"/>
      <c r="U84" s="25"/>
      <c r="V84" s="25"/>
      <c r="W84" s="24"/>
      <c r="X84" s="24"/>
    </row>
    <row r="85" spans="1:24" ht="15.75">
      <c r="A85" s="24"/>
      <c r="B85" s="29"/>
      <c r="C85" s="21"/>
      <c r="D85" s="20"/>
      <c r="E85" s="24"/>
      <c r="F85" s="24"/>
      <c r="G85" s="13"/>
      <c r="H85" s="27"/>
      <c r="I85" s="22"/>
      <c r="J85" s="22"/>
      <c r="K85" s="24"/>
      <c r="L85" s="28"/>
      <c r="M85" s="24"/>
      <c r="N85" s="29"/>
      <c r="O85" s="23"/>
      <c r="P85" s="26"/>
      <c r="Q85" s="24"/>
      <c r="R85" s="24"/>
      <c r="S85" s="23"/>
      <c r="T85" s="25"/>
      <c r="U85" s="25"/>
      <c r="V85" s="25"/>
      <c r="W85" s="24"/>
      <c r="X85" s="24"/>
    </row>
    <row r="86" spans="1:24" ht="15.75">
      <c r="A86" s="24"/>
      <c r="B86" s="29"/>
      <c r="C86" s="21"/>
      <c r="D86" s="20"/>
      <c r="E86" s="24"/>
      <c r="F86" s="24"/>
      <c r="G86" s="13"/>
      <c r="H86" s="27"/>
      <c r="I86" s="22"/>
      <c r="J86" s="22"/>
      <c r="K86" s="24"/>
      <c r="L86" s="28"/>
      <c r="M86" s="24"/>
      <c r="N86" s="29"/>
      <c r="O86" s="23"/>
      <c r="P86" s="26"/>
      <c r="Q86" s="24"/>
      <c r="R86" s="24"/>
      <c r="S86" s="23"/>
      <c r="T86" s="25"/>
      <c r="U86" s="25"/>
      <c r="V86" s="25"/>
      <c r="W86" s="24"/>
      <c r="X86" s="24"/>
    </row>
    <row r="87" spans="1:24" ht="15.75">
      <c r="A87" s="24"/>
      <c r="B87" s="29"/>
      <c r="C87" s="21"/>
      <c r="D87" s="20"/>
      <c r="E87" s="24"/>
      <c r="F87" s="24"/>
      <c r="G87" s="13"/>
      <c r="H87" s="27"/>
      <c r="I87" s="22"/>
      <c r="J87" s="22"/>
      <c r="K87" s="24"/>
      <c r="L87" s="28"/>
      <c r="M87" s="24"/>
      <c r="N87" s="29"/>
      <c r="O87" s="23"/>
      <c r="P87" s="26"/>
      <c r="Q87" s="24"/>
      <c r="R87" s="24"/>
      <c r="S87" s="23"/>
      <c r="T87" s="25"/>
      <c r="U87" s="25"/>
      <c r="V87" s="25"/>
      <c r="W87" s="24"/>
      <c r="X87" s="24"/>
    </row>
    <row r="88" spans="1:24" ht="15.75">
      <c r="A88" s="24"/>
      <c r="B88" s="29"/>
      <c r="C88" s="21"/>
      <c r="D88" s="20"/>
      <c r="E88" s="24"/>
      <c r="F88" s="24"/>
      <c r="G88" s="13"/>
      <c r="H88" s="27"/>
      <c r="I88" s="22"/>
      <c r="J88" s="22"/>
      <c r="K88" s="24"/>
      <c r="L88" s="28"/>
      <c r="M88" s="24"/>
      <c r="N88" s="29"/>
      <c r="O88" s="23"/>
      <c r="P88" s="26"/>
      <c r="Q88" s="24"/>
      <c r="R88" s="24"/>
      <c r="S88" s="23"/>
      <c r="T88" s="25"/>
      <c r="U88" s="25"/>
      <c r="V88" s="25"/>
      <c r="W88" s="24"/>
      <c r="X88" s="24"/>
    </row>
    <row r="89" spans="1:24" ht="15.75">
      <c r="A89" s="24"/>
      <c r="B89" s="29"/>
      <c r="C89" s="21"/>
      <c r="D89" s="20"/>
      <c r="E89" s="24"/>
      <c r="F89" s="24"/>
      <c r="G89" s="13"/>
      <c r="H89" s="27"/>
      <c r="I89" s="22"/>
      <c r="J89" s="22"/>
      <c r="K89" s="24"/>
      <c r="L89" s="28"/>
      <c r="M89" s="24"/>
      <c r="N89" s="29"/>
      <c r="O89" s="23"/>
      <c r="P89" s="26"/>
      <c r="Q89" s="24"/>
      <c r="R89" s="24"/>
      <c r="S89" s="23"/>
      <c r="T89" s="25"/>
      <c r="U89" s="25"/>
      <c r="V89" s="25"/>
      <c r="W89" s="24"/>
      <c r="X89" s="24"/>
    </row>
    <row r="90" spans="1:24" ht="15.75">
      <c r="A90" s="24"/>
      <c r="B90" s="29"/>
      <c r="C90" s="21"/>
      <c r="D90" s="20"/>
      <c r="E90" s="24"/>
      <c r="F90" s="24"/>
      <c r="G90" s="13"/>
      <c r="H90" s="27"/>
      <c r="I90" s="22"/>
      <c r="J90" s="22"/>
      <c r="K90" s="24"/>
      <c r="L90" s="28"/>
      <c r="M90" s="24"/>
      <c r="N90" s="29"/>
      <c r="O90" s="23"/>
      <c r="P90" s="26"/>
      <c r="Q90" s="24"/>
      <c r="R90" s="24"/>
      <c r="S90" s="23"/>
      <c r="T90" s="25"/>
      <c r="U90" s="25"/>
      <c r="V90" s="25"/>
      <c r="W90" s="24"/>
      <c r="X90" s="24"/>
    </row>
    <row r="91" spans="1:24" ht="15.75">
      <c r="A91" s="24"/>
      <c r="B91" s="29"/>
      <c r="C91" s="21"/>
      <c r="D91" s="20"/>
      <c r="E91" s="24"/>
      <c r="F91" s="24"/>
      <c r="G91" s="13"/>
      <c r="H91" s="27"/>
      <c r="I91" s="22"/>
      <c r="J91" s="22"/>
      <c r="K91" s="24"/>
      <c r="L91" s="28"/>
      <c r="M91" s="24"/>
      <c r="N91" s="29"/>
      <c r="O91" s="23"/>
      <c r="P91" s="26"/>
      <c r="Q91" s="24"/>
      <c r="R91" s="24"/>
      <c r="S91" s="23"/>
      <c r="T91" s="25"/>
      <c r="U91" s="25"/>
      <c r="V91" s="25"/>
      <c r="W91" s="24"/>
      <c r="X91" s="24"/>
    </row>
    <row r="92" spans="1:24" ht="15.75">
      <c r="A92" s="24"/>
      <c r="B92" s="29"/>
      <c r="C92" s="21"/>
      <c r="D92" s="20"/>
      <c r="E92" s="24"/>
      <c r="F92" s="24"/>
      <c r="G92" s="13"/>
      <c r="H92" s="27"/>
      <c r="I92" s="22"/>
      <c r="J92" s="22"/>
      <c r="K92" s="24"/>
      <c r="L92" s="28"/>
      <c r="M92" s="24"/>
      <c r="N92" s="29"/>
      <c r="O92" s="23"/>
      <c r="P92" s="26"/>
      <c r="Q92" s="24"/>
      <c r="R92" s="24"/>
      <c r="S92" s="23"/>
      <c r="T92" s="25"/>
      <c r="U92" s="25"/>
      <c r="V92" s="25"/>
      <c r="W92" s="24"/>
      <c r="X92" s="24"/>
    </row>
    <row r="93" spans="1:24" ht="15.75">
      <c r="A93" s="24"/>
      <c r="B93" s="29"/>
      <c r="C93" s="21"/>
      <c r="D93" s="20"/>
      <c r="E93" s="24"/>
      <c r="F93" s="24"/>
      <c r="G93" s="13"/>
      <c r="H93" s="27"/>
      <c r="I93" s="22"/>
      <c r="J93" s="22"/>
      <c r="K93" s="24"/>
      <c r="L93" s="28"/>
      <c r="M93" s="24"/>
      <c r="N93" s="29"/>
      <c r="O93" s="23"/>
      <c r="P93" s="26"/>
      <c r="Q93" s="24"/>
      <c r="R93" s="24"/>
      <c r="S93" s="23"/>
      <c r="T93" s="25"/>
      <c r="U93" s="25"/>
      <c r="V93" s="25"/>
      <c r="W93" s="24"/>
      <c r="X93" s="24"/>
    </row>
    <row r="94" spans="1:24" ht="15.75">
      <c r="A94" s="24"/>
      <c r="B94" s="29"/>
      <c r="C94" s="21"/>
      <c r="D94" s="20"/>
      <c r="E94" s="24"/>
      <c r="F94" s="24"/>
      <c r="G94" s="13"/>
      <c r="H94" s="27"/>
      <c r="I94" s="22"/>
      <c r="J94" s="22"/>
      <c r="K94" s="24"/>
      <c r="L94" s="28"/>
      <c r="M94" s="24"/>
      <c r="N94" s="29"/>
      <c r="O94" s="23"/>
      <c r="P94" s="26"/>
      <c r="Q94" s="24"/>
      <c r="R94" s="24"/>
      <c r="S94" s="23"/>
      <c r="T94" s="25"/>
      <c r="U94" s="25"/>
      <c r="V94" s="25"/>
      <c r="W94" s="24"/>
      <c r="X94" s="24"/>
    </row>
    <row r="95" spans="1:24" ht="15.75">
      <c r="A95" s="24"/>
      <c r="B95" s="29"/>
      <c r="C95" s="21"/>
      <c r="D95" s="20"/>
      <c r="E95" s="24"/>
      <c r="F95" s="24"/>
      <c r="G95" s="13"/>
      <c r="H95" s="27"/>
      <c r="I95" s="22"/>
      <c r="J95" s="22"/>
      <c r="K95" s="24"/>
      <c r="L95" s="28"/>
      <c r="M95" s="24"/>
      <c r="N95" s="29"/>
      <c r="O95" s="23"/>
      <c r="P95" s="26"/>
      <c r="Q95" s="24"/>
      <c r="R95" s="24"/>
      <c r="S95" s="23"/>
      <c r="T95" s="25"/>
      <c r="U95" s="25"/>
      <c r="V95" s="25"/>
      <c r="W95" s="24"/>
      <c r="X95" s="24"/>
    </row>
    <row r="96" spans="1:24" ht="15.75">
      <c r="A96" s="24"/>
      <c r="B96" s="29"/>
      <c r="C96" s="21"/>
      <c r="D96" s="20"/>
      <c r="E96" s="24"/>
      <c r="F96" s="24"/>
      <c r="G96" s="13"/>
      <c r="H96" s="27"/>
      <c r="I96" s="22"/>
      <c r="J96" s="22"/>
      <c r="K96" s="24"/>
      <c r="L96" s="28"/>
      <c r="M96" s="24"/>
      <c r="N96" s="29"/>
      <c r="O96" s="23"/>
      <c r="P96" s="26"/>
      <c r="Q96" s="24"/>
      <c r="R96" s="24"/>
      <c r="S96" s="23"/>
      <c r="T96" s="25"/>
      <c r="U96" s="25"/>
      <c r="V96" s="25"/>
      <c r="W96" s="24"/>
      <c r="X96" s="24"/>
    </row>
    <row r="97" spans="1:24" ht="15.75">
      <c r="A97" s="24"/>
      <c r="B97" s="29"/>
      <c r="C97" s="21"/>
      <c r="D97" s="20"/>
      <c r="E97" s="24"/>
      <c r="F97" s="24"/>
      <c r="G97" s="13"/>
      <c r="H97" s="27"/>
      <c r="I97" s="22"/>
      <c r="J97" s="22"/>
      <c r="K97" s="24"/>
      <c r="L97" s="28"/>
      <c r="M97" s="24"/>
      <c r="N97" s="29"/>
      <c r="O97" s="23"/>
      <c r="P97" s="26"/>
      <c r="Q97" s="24"/>
      <c r="R97" s="24"/>
      <c r="S97" s="23"/>
      <c r="T97" s="25"/>
      <c r="U97" s="25"/>
      <c r="V97" s="25"/>
      <c r="W97" s="24"/>
      <c r="X97" s="24"/>
    </row>
    <row r="98" spans="1:24" ht="15.75">
      <c r="A98" s="24"/>
      <c r="B98" s="29"/>
      <c r="C98" s="21"/>
      <c r="D98" s="20"/>
      <c r="E98" s="24"/>
      <c r="F98" s="24"/>
      <c r="G98" s="13"/>
      <c r="H98" s="27"/>
      <c r="I98" s="22"/>
      <c r="J98" s="22"/>
      <c r="K98" s="24"/>
      <c r="L98" s="28"/>
      <c r="M98" s="24"/>
      <c r="N98" s="29"/>
      <c r="O98" s="23"/>
      <c r="P98" s="26"/>
      <c r="Q98" s="24"/>
      <c r="R98" s="24"/>
      <c r="S98" s="23"/>
      <c r="T98" s="25"/>
      <c r="U98" s="25"/>
      <c r="V98" s="25"/>
      <c r="W98" s="24"/>
      <c r="X98" s="24"/>
    </row>
    <row r="99" spans="1:24" ht="15.75">
      <c r="A99" s="24"/>
      <c r="B99" s="29"/>
      <c r="C99" s="21"/>
      <c r="D99" s="20"/>
      <c r="E99" s="24"/>
      <c r="F99" s="24"/>
      <c r="G99" s="13"/>
      <c r="H99" s="27"/>
      <c r="I99" s="22"/>
      <c r="J99" s="22"/>
      <c r="K99" s="24"/>
      <c r="L99" s="28"/>
      <c r="M99" s="24"/>
      <c r="N99" s="29"/>
      <c r="O99" s="23"/>
      <c r="P99" s="26"/>
      <c r="Q99" s="24"/>
      <c r="R99" s="24"/>
      <c r="S99" s="23"/>
      <c r="T99" s="25"/>
      <c r="U99" s="25"/>
      <c r="V99" s="25"/>
      <c r="W99" s="24"/>
      <c r="X99" s="24"/>
    </row>
    <row r="100" spans="1:24" ht="15.75">
      <c r="A100" s="24"/>
      <c r="B100" s="29"/>
      <c r="C100" s="21"/>
      <c r="D100" s="20"/>
      <c r="E100" s="24"/>
      <c r="F100" s="24"/>
      <c r="G100" s="13"/>
      <c r="H100" s="27"/>
      <c r="I100" s="22"/>
      <c r="J100" s="22"/>
      <c r="K100" s="24"/>
      <c r="L100" s="28"/>
      <c r="M100" s="24"/>
      <c r="N100" s="29"/>
      <c r="O100" s="23"/>
      <c r="P100" s="26"/>
      <c r="Q100" s="24"/>
      <c r="R100" s="24"/>
      <c r="S100" s="23"/>
      <c r="T100" s="25"/>
      <c r="U100" s="25"/>
      <c r="V100" s="25"/>
      <c r="W100" s="24"/>
      <c r="X100" s="24"/>
    </row>
    <row r="101" spans="1:24" ht="15.75">
      <c r="A101" s="24"/>
      <c r="B101" s="29"/>
      <c r="C101" s="21"/>
      <c r="D101" s="20"/>
      <c r="E101" s="24"/>
      <c r="F101" s="24"/>
      <c r="G101" s="13"/>
      <c r="H101" s="27"/>
      <c r="I101" s="22"/>
      <c r="J101" s="22"/>
      <c r="K101" s="24"/>
      <c r="L101" s="28"/>
      <c r="M101" s="24"/>
      <c r="N101" s="29"/>
      <c r="O101" s="23"/>
      <c r="P101" s="26"/>
      <c r="Q101" s="24"/>
      <c r="R101" s="24"/>
      <c r="S101" s="23"/>
      <c r="T101" s="25"/>
      <c r="U101" s="25"/>
      <c r="V101" s="25"/>
      <c r="W101" s="24"/>
      <c r="X101" s="24"/>
    </row>
    <row r="102" spans="1:24" ht="15.75">
      <c r="A102" s="24"/>
      <c r="B102" s="29"/>
      <c r="C102" s="21"/>
      <c r="D102" s="20"/>
      <c r="E102" s="24"/>
      <c r="F102" s="24"/>
      <c r="G102" s="13"/>
      <c r="H102" s="27"/>
      <c r="I102" s="22"/>
      <c r="J102" s="22"/>
      <c r="K102" s="24"/>
      <c r="L102" s="28"/>
      <c r="M102" s="24"/>
      <c r="N102" s="29"/>
      <c r="O102" s="23"/>
      <c r="P102" s="26"/>
      <c r="Q102" s="24"/>
      <c r="R102" s="24"/>
      <c r="S102" s="23"/>
      <c r="T102" s="25"/>
      <c r="U102" s="25"/>
      <c r="V102" s="25"/>
      <c r="W102" s="24"/>
      <c r="X102" s="24"/>
    </row>
    <row r="103" spans="1:24" ht="15.75">
      <c r="A103" s="24"/>
      <c r="B103" s="29"/>
      <c r="C103" s="21"/>
      <c r="D103" s="20"/>
      <c r="E103" s="24"/>
      <c r="F103" s="24"/>
      <c r="G103" s="13"/>
      <c r="H103" s="27"/>
      <c r="I103" s="22"/>
      <c r="J103" s="22"/>
      <c r="K103" s="24"/>
      <c r="L103" s="28"/>
      <c r="M103" s="24"/>
      <c r="N103" s="29"/>
      <c r="O103" s="23"/>
      <c r="P103" s="26"/>
      <c r="Q103" s="24"/>
      <c r="R103" s="24"/>
      <c r="S103" s="23"/>
      <c r="T103" s="25"/>
      <c r="U103" s="25"/>
      <c r="V103" s="25"/>
      <c r="W103" s="24"/>
      <c r="X103" s="24"/>
    </row>
    <row r="104" spans="1:24" ht="15.75">
      <c r="A104" s="24"/>
      <c r="B104" s="29"/>
      <c r="C104" s="21"/>
      <c r="D104" s="20"/>
      <c r="E104" s="24"/>
      <c r="F104" s="24"/>
      <c r="G104" s="13"/>
      <c r="H104" s="27"/>
      <c r="I104" s="22"/>
      <c r="J104" s="22"/>
      <c r="K104" s="24"/>
      <c r="L104" s="28"/>
      <c r="M104" s="24"/>
      <c r="N104" s="29"/>
      <c r="O104" s="23"/>
      <c r="P104" s="26"/>
      <c r="Q104" s="24"/>
      <c r="R104" s="24"/>
      <c r="S104" s="23"/>
      <c r="T104" s="25"/>
      <c r="U104" s="25"/>
      <c r="V104" s="25"/>
      <c r="W104" s="24"/>
      <c r="X104" s="24"/>
    </row>
    <row r="105" spans="1:24">
      <c r="W105" s="24"/>
      <c r="X105" s="24"/>
    </row>
    <row r="106" spans="1:24">
      <c r="W106" s="24"/>
      <c r="X106" s="24"/>
    </row>
    <row r="107" spans="1:24">
      <c r="W107" s="24"/>
      <c r="X107" s="24"/>
    </row>
    <row r="108" spans="1:24">
      <c r="W108" s="24"/>
      <c r="X108" s="24"/>
    </row>
    <row r="109" spans="1:24">
      <c r="W109" s="24"/>
      <c r="X109" s="24"/>
    </row>
    <row r="110" spans="1:24">
      <c r="W110" s="24"/>
      <c r="X110" s="24"/>
    </row>
    <row r="111" spans="1:24">
      <c r="W111" s="24"/>
      <c r="X111" s="24"/>
    </row>
    <row r="112" spans="1:24">
      <c r="W112" s="24"/>
      <c r="X112" s="24"/>
    </row>
    <row r="113" spans="23:24">
      <c r="W113" s="24"/>
      <c r="X113" s="24"/>
    </row>
    <row r="114" spans="23:24">
      <c r="W114" s="24"/>
      <c r="X114" s="24"/>
    </row>
    <row r="115" spans="23:24">
      <c r="W115" s="24"/>
      <c r="X115" s="24"/>
    </row>
    <row r="116" spans="23:24">
      <c r="W116" s="24"/>
      <c r="X116" s="24"/>
    </row>
    <row r="117" spans="23:24">
      <c r="W117" s="24"/>
      <c r="X117" s="24"/>
    </row>
    <row r="118" spans="23:24">
      <c r="W118" s="24"/>
      <c r="X118" s="24"/>
    </row>
    <row r="119" spans="23:24">
      <c r="W119" s="24"/>
      <c r="X119" s="24"/>
    </row>
    <row r="120" spans="23:24">
      <c r="W120" s="24"/>
      <c r="X120" s="24"/>
    </row>
    <row r="121" spans="23:24">
      <c r="W121" s="24"/>
      <c r="X121" s="24"/>
    </row>
    <row r="122" spans="23:24">
      <c r="W122" s="24"/>
      <c r="X122" s="24"/>
    </row>
    <row r="123" spans="23:24">
      <c r="W123" s="24"/>
      <c r="X123" s="24"/>
    </row>
    <row r="124" spans="23:24">
      <c r="W124" s="24"/>
      <c r="X124" s="24"/>
    </row>
    <row r="125" spans="23:24">
      <c r="W125" s="24"/>
      <c r="X125" s="24"/>
    </row>
    <row r="126" spans="23:24">
      <c r="W126" s="24"/>
      <c r="X126" s="24"/>
    </row>
    <row r="127" spans="23:24">
      <c r="W127" s="24"/>
      <c r="X127" s="24"/>
    </row>
    <row r="128" spans="23:24">
      <c r="W128" s="24"/>
      <c r="X128" s="24"/>
    </row>
    <row r="129" spans="23:24">
      <c r="W129" s="24"/>
      <c r="X129" s="24"/>
    </row>
    <row r="130" spans="23:24">
      <c r="W130" s="24"/>
      <c r="X130" s="24"/>
    </row>
  </sheetData>
  <autoFilter ref="H6:J56"/>
  <mergeCells count="23">
    <mergeCell ref="O6:O7"/>
    <mergeCell ref="A2:H2"/>
    <mergeCell ref="A4:H4"/>
    <mergeCell ref="A6:A7"/>
    <mergeCell ref="B6:B7"/>
    <mergeCell ref="C6:C7"/>
    <mergeCell ref="D6:D7"/>
    <mergeCell ref="W6:X6"/>
    <mergeCell ref="E6:E7"/>
    <mergeCell ref="F6:F7"/>
    <mergeCell ref="G6:G7"/>
    <mergeCell ref="H6:H7"/>
    <mergeCell ref="I6:I7"/>
    <mergeCell ref="J6:J7"/>
    <mergeCell ref="R6:R7"/>
    <mergeCell ref="S6:S7"/>
    <mergeCell ref="T6:V6"/>
    <mergeCell ref="P6:P7"/>
    <mergeCell ref="Q6:Q7"/>
    <mergeCell ref="K6:K7"/>
    <mergeCell ref="L6:L7"/>
    <mergeCell ref="M6:M7"/>
    <mergeCell ref="N6:N7"/>
  </mergeCells>
  <hyperlinks>
    <hyperlink ref="L27" r:id="rId1"/>
    <hyperlink ref="L35" r:id="rId2"/>
    <hyperlink ref="L37" r:id="rId3"/>
    <hyperlink ref="L50" r:id="rId4"/>
    <hyperlink ref="L34" r:id="rId5"/>
    <hyperlink ref="L40" r:id="rId6"/>
    <hyperlink ref="L41" r:id="rId7"/>
    <hyperlink ref="L30" r:id="rId8"/>
    <hyperlink ref="L36" r:id="rId9"/>
    <hyperlink ref="L28" r:id="rId10"/>
    <hyperlink ref="L23" r:id="rId11"/>
    <hyperlink ref="L51" r:id="rId12"/>
    <hyperlink ref="L53" r:id="rId13"/>
    <hyperlink ref="L55" r:id="rId14"/>
    <hyperlink ref="L44" r:id="rId15"/>
    <hyperlink ref="L31" r:id="rId16"/>
    <hyperlink ref="L32" r:id="rId17"/>
    <hyperlink ref="L48" r:id="rId18"/>
    <hyperlink ref="L54" r:id="rId19"/>
    <hyperlink ref="L47" r:id="rId20"/>
    <hyperlink ref="L43" r:id="rId21"/>
    <hyperlink ref="L42" r:id="rId22"/>
    <hyperlink ref="L39" r:id="rId23"/>
    <hyperlink ref="L49" r:id="rId24"/>
    <hyperlink ref="L25" r:id="rId25"/>
    <hyperlink ref="L26" r:id="rId26"/>
    <hyperlink ref="L46" r:id="rId27"/>
    <hyperlink ref="L24" r:id="rId28"/>
    <hyperlink ref="L10" r:id="rId29"/>
    <hyperlink ref="L29" r:id="rId30"/>
    <hyperlink ref="L8" r:id="rId31"/>
    <hyperlink ref="L11" r:id="rId32"/>
    <hyperlink ref="L9" r:id="rId33"/>
    <hyperlink ref="L12" r:id="rId34"/>
    <hyperlink ref="L22" r:id="rId35"/>
    <hyperlink ref="L14" r:id="rId36"/>
    <hyperlink ref="L15" r:id="rId37"/>
    <hyperlink ref="L33" r:id="rId38"/>
    <hyperlink ref="L16" r:id="rId39"/>
    <hyperlink ref="L18" r:id="rId40"/>
    <hyperlink ref="L17" r:id="rId41"/>
    <hyperlink ref="L21" r:id="rId42"/>
    <hyperlink ref="L45" r:id="rId43"/>
    <hyperlink ref="L19" r:id="rId44"/>
    <hyperlink ref="L52" r:id="rId45"/>
    <hyperlink ref="L20" r:id="rId46"/>
    <hyperlink ref="L56" r:id="rId47"/>
  </hyperlinks>
  <printOptions horizontalCentered="1"/>
  <pageMargins left="0.25" right="0.25" top="0.75" bottom="0.75" header="0.3" footer="0.3"/>
  <pageSetup paperSize="5" scale="41" orientation="landscape" r:id="rId48"/>
  <headerFooter>
    <oddHeader>&amp;L&amp;"Nyala,Negrita"&amp;12&amp;K06-006     MINISTERIO DE INTERIOR Y POLICIA&amp;"Nyala,Normal" &amp;C&amp;"-,Negrita"&amp;12&amp;K06-002
&amp;"Nyala,Negrita"&amp;13&amp;K03-030INFORME MENSUAL 
INFORMACION ESTADISTICA  &amp;R&amp;"Nyala,Negrita"&amp;12&amp;KC00000 AÑO 2020</oddHeader>
    <oddFooter>&amp;C&amp;"-,Negrita"Dirección de Planificación y Desarrollo / Departamento de Estadísticas 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V41"/>
  <sheetViews>
    <sheetView topLeftCell="A4" zoomScale="80" zoomScaleNormal="80" zoomScalePageLayoutView="55" workbookViewId="0">
      <pane xSplit="1" ySplit="4" topLeftCell="D8" activePane="bottomRight" state="frozen"/>
      <selection pane="topRight" activeCell="B4" sqref="B4"/>
      <selection pane="bottomLeft" activeCell="A8" sqref="A8"/>
      <selection pane="bottomRight" activeCell="A33" sqref="A33"/>
    </sheetView>
  </sheetViews>
  <sheetFormatPr baseColWidth="10" defaultColWidth="11.42578125" defaultRowHeight="18.75"/>
  <cols>
    <col min="1" max="1" width="7.140625" style="42" customWidth="1"/>
    <col min="2" max="2" width="18.42578125" style="43" customWidth="1"/>
    <col min="3" max="3" width="70.7109375" style="42" customWidth="1"/>
    <col min="4" max="4" width="40.5703125" style="42" customWidth="1"/>
    <col min="5" max="5" width="28.28515625" style="42" customWidth="1"/>
    <col min="6" max="6" width="29.28515625" style="42" customWidth="1"/>
    <col min="7" max="7" width="20.7109375" style="44" customWidth="1"/>
    <col min="8" max="8" width="60.42578125" style="42" customWidth="1"/>
    <col min="9" max="9" width="55.85546875" style="42" customWidth="1"/>
    <col min="10" max="10" width="23.85546875" style="42" customWidth="1"/>
    <col min="11" max="11" width="13.140625" style="42" customWidth="1"/>
    <col min="12" max="12" width="24.5703125" style="42" customWidth="1"/>
    <col min="13" max="13" width="14.7109375" style="42" customWidth="1"/>
    <col min="14" max="14" width="15" style="42" customWidth="1"/>
    <col min="15" max="15" width="52.28515625" style="42" customWidth="1"/>
    <col min="16" max="16" width="17.7109375" style="42" customWidth="1"/>
    <col min="17" max="17" width="35.5703125" style="42" customWidth="1"/>
    <col min="18" max="18" width="37.28515625" style="42" customWidth="1"/>
    <col min="19" max="19" width="43.42578125" style="42" customWidth="1"/>
    <col min="20" max="20" width="55" customWidth="1"/>
    <col min="21" max="21" width="54.42578125" customWidth="1"/>
  </cols>
  <sheetData>
    <row r="1" spans="1:21" ht="14.25" customHeight="1">
      <c r="A1" s="37"/>
      <c r="B1" s="37"/>
      <c r="C1" s="37"/>
      <c r="D1" s="37"/>
      <c r="E1" s="37"/>
      <c r="F1" s="37"/>
      <c r="G1" s="38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21">
      <c r="A2" s="160" t="s">
        <v>13</v>
      </c>
      <c r="B2" s="160"/>
      <c r="C2" s="160"/>
      <c r="D2" s="160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40"/>
      <c r="Q2" s="41"/>
      <c r="R2" s="41"/>
      <c r="S2" s="41"/>
    </row>
    <row r="3" spans="1:21" ht="6" customHeight="1"/>
    <row r="4" spans="1:21" ht="19.5" customHeight="1">
      <c r="A4" s="161" t="s">
        <v>41</v>
      </c>
      <c r="B4" s="161"/>
      <c r="C4" s="161"/>
      <c r="D4" s="161"/>
      <c r="E4" s="45"/>
      <c r="F4" s="46"/>
      <c r="G4" s="45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21">
      <c r="A5" s="47"/>
      <c r="B5" s="48"/>
    </row>
    <row r="6" spans="1:21" ht="33" customHeight="1">
      <c r="A6" s="162" t="s">
        <v>15</v>
      </c>
      <c r="B6" s="158" t="s">
        <v>16</v>
      </c>
      <c r="C6" s="158" t="s">
        <v>18</v>
      </c>
      <c r="D6" s="158" t="s">
        <v>22</v>
      </c>
      <c r="E6" s="158" t="s">
        <v>23</v>
      </c>
      <c r="F6" s="158" t="s">
        <v>24</v>
      </c>
      <c r="G6" s="164" t="s">
        <v>25</v>
      </c>
      <c r="H6" s="158" t="s">
        <v>26</v>
      </c>
      <c r="I6" s="158" t="s">
        <v>27</v>
      </c>
      <c r="J6" s="158" t="s">
        <v>28</v>
      </c>
      <c r="K6" s="156" t="s">
        <v>29</v>
      </c>
      <c r="L6" s="158" t="s">
        <v>42</v>
      </c>
      <c r="M6" s="158" t="s">
        <v>30</v>
      </c>
      <c r="N6" s="158" t="s">
        <v>31</v>
      </c>
      <c r="O6" s="158" t="s">
        <v>32</v>
      </c>
      <c r="P6" s="158" t="s">
        <v>33</v>
      </c>
      <c r="Q6" s="166" t="s">
        <v>34</v>
      </c>
      <c r="R6" s="167"/>
      <c r="S6" s="168"/>
      <c r="T6" s="143" t="s">
        <v>35</v>
      </c>
      <c r="U6" s="144"/>
    </row>
    <row r="7" spans="1:21" ht="27" customHeight="1">
      <c r="A7" s="163"/>
      <c r="B7" s="163"/>
      <c r="C7" s="163"/>
      <c r="D7" s="159"/>
      <c r="E7" s="159"/>
      <c r="F7" s="159"/>
      <c r="G7" s="165"/>
      <c r="H7" s="159"/>
      <c r="I7" s="159"/>
      <c r="J7" s="159"/>
      <c r="K7" s="157"/>
      <c r="L7" s="159"/>
      <c r="M7" s="159"/>
      <c r="N7" s="159"/>
      <c r="O7" s="159"/>
      <c r="P7" s="159"/>
      <c r="Q7" s="49" t="s">
        <v>36</v>
      </c>
      <c r="R7" s="49" t="s">
        <v>37</v>
      </c>
      <c r="S7" s="50" t="s">
        <v>38</v>
      </c>
      <c r="T7" s="69" t="s">
        <v>39</v>
      </c>
      <c r="U7" s="67" t="s">
        <v>40</v>
      </c>
    </row>
    <row r="8" spans="1:21" ht="24" customHeight="1">
      <c r="A8" s="56">
        <v>1</v>
      </c>
      <c r="B8" s="52">
        <v>45140</v>
      </c>
      <c r="C8" s="53" t="s">
        <v>43</v>
      </c>
      <c r="D8" s="54" t="s">
        <v>44</v>
      </c>
      <c r="E8" s="54" t="s">
        <v>45</v>
      </c>
      <c r="F8" s="54" t="s">
        <v>46</v>
      </c>
      <c r="G8" s="55" t="s">
        <v>47</v>
      </c>
      <c r="H8" s="28" t="s">
        <v>48</v>
      </c>
      <c r="I8" s="56" t="s">
        <v>49</v>
      </c>
      <c r="J8" s="59">
        <v>33030</v>
      </c>
      <c r="K8" s="57">
        <v>33</v>
      </c>
      <c r="L8" s="58" t="s">
        <v>50</v>
      </c>
      <c r="M8" s="51" t="s">
        <v>51</v>
      </c>
      <c r="N8" s="56" t="s">
        <v>52</v>
      </c>
      <c r="O8" s="57" t="s">
        <v>53</v>
      </c>
      <c r="P8" s="57" t="s">
        <v>54</v>
      </c>
      <c r="Q8" s="57" t="s">
        <v>55</v>
      </c>
      <c r="R8" s="57" t="s">
        <v>56</v>
      </c>
      <c r="S8" s="57" t="s">
        <v>57</v>
      </c>
      <c r="T8" s="80"/>
      <c r="U8" s="80"/>
    </row>
    <row r="9" spans="1:21" ht="21.75" customHeight="1">
      <c r="A9" s="56">
        <v>2</v>
      </c>
      <c r="B9" s="52">
        <v>45141</v>
      </c>
      <c r="C9" s="53" t="s">
        <v>58</v>
      </c>
      <c r="D9" s="54" t="s">
        <v>44</v>
      </c>
      <c r="E9" s="54"/>
      <c r="F9" s="54"/>
      <c r="G9" s="55"/>
      <c r="H9" s="28"/>
      <c r="I9" s="56"/>
      <c r="J9" s="59"/>
      <c r="K9" s="57"/>
      <c r="L9" s="58"/>
      <c r="M9" s="51"/>
      <c r="N9" s="56"/>
      <c r="O9" s="57"/>
      <c r="P9" s="57"/>
      <c r="Q9" s="57"/>
      <c r="R9" s="57"/>
      <c r="S9" s="57"/>
      <c r="T9" s="80"/>
      <c r="U9" s="80"/>
    </row>
    <row r="10" spans="1:21" ht="22.5" customHeight="1">
      <c r="A10" s="56">
        <v>3</v>
      </c>
      <c r="B10" s="52">
        <v>45141</v>
      </c>
      <c r="C10" s="53" t="s">
        <v>59</v>
      </c>
      <c r="D10" s="54" t="s">
        <v>60</v>
      </c>
      <c r="E10" s="54" t="s">
        <v>61</v>
      </c>
      <c r="F10" s="54" t="s">
        <v>62</v>
      </c>
      <c r="G10" s="55" t="s">
        <v>63</v>
      </c>
      <c r="H10" s="28" t="s">
        <v>64</v>
      </c>
      <c r="I10" s="56" t="s">
        <v>65</v>
      </c>
      <c r="J10" s="59">
        <v>22414</v>
      </c>
      <c r="K10" s="57">
        <v>62</v>
      </c>
      <c r="L10" s="58" t="s">
        <v>66</v>
      </c>
      <c r="M10" s="51" t="s">
        <v>51</v>
      </c>
      <c r="N10" s="56" t="s">
        <v>52</v>
      </c>
      <c r="O10" s="57" t="s">
        <v>67</v>
      </c>
      <c r="P10" s="57" t="s">
        <v>68</v>
      </c>
      <c r="Q10" s="57" t="s">
        <v>69</v>
      </c>
      <c r="R10" s="57" t="s">
        <v>70</v>
      </c>
      <c r="S10" s="57" t="s">
        <v>71</v>
      </c>
      <c r="T10" s="80" t="s">
        <v>72</v>
      </c>
      <c r="U10" s="80" t="s">
        <v>73</v>
      </c>
    </row>
    <row r="11" spans="1:21" ht="23.25" customHeight="1">
      <c r="A11" s="56">
        <v>4</v>
      </c>
      <c r="B11" s="52">
        <v>45141</v>
      </c>
      <c r="C11" s="53" t="s">
        <v>74</v>
      </c>
      <c r="D11" s="54" t="s">
        <v>60</v>
      </c>
      <c r="E11" s="54" t="s">
        <v>75</v>
      </c>
      <c r="F11" s="54" t="s">
        <v>75</v>
      </c>
      <c r="G11" s="55" t="s">
        <v>76</v>
      </c>
      <c r="H11" s="28" t="s">
        <v>77</v>
      </c>
      <c r="I11" s="56" t="s">
        <v>78</v>
      </c>
      <c r="J11" s="59">
        <v>30742</v>
      </c>
      <c r="K11" s="57">
        <v>39</v>
      </c>
      <c r="L11" s="58" t="s">
        <v>79</v>
      </c>
      <c r="M11" s="51" t="s">
        <v>80</v>
      </c>
      <c r="N11" s="56" t="s">
        <v>81</v>
      </c>
      <c r="O11" s="57" t="s">
        <v>82</v>
      </c>
      <c r="P11" s="57" t="s">
        <v>83</v>
      </c>
      <c r="Q11" s="57" t="s">
        <v>69</v>
      </c>
      <c r="R11" s="57" t="s">
        <v>70</v>
      </c>
      <c r="S11" s="57" t="s">
        <v>71</v>
      </c>
      <c r="T11" s="80" t="s">
        <v>84</v>
      </c>
      <c r="U11" s="80" t="s">
        <v>85</v>
      </c>
    </row>
    <row r="12" spans="1:21" ht="25.5" customHeight="1">
      <c r="A12" s="56">
        <v>5</v>
      </c>
      <c r="B12" s="52">
        <v>45142</v>
      </c>
      <c r="C12" s="53" t="s">
        <v>86</v>
      </c>
      <c r="D12" s="54" t="s">
        <v>60</v>
      </c>
      <c r="E12" s="54" t="s">
        <v>87</v>
      </c>
      <c r="F12" s="54" t="s">
        <v>88</v>
      </c>
      <c r="G12" s="55" t="s">
        <v>89</v>
      </c>
      <c r="H12" s="28" t="s">
        <v>90</v>
      </c>
      <c r="I12" s="56" t="s">
        <v>91</v>
      </c>
      <c r="J12" s="59">
        <v>22820</v>
      </c>
      <c r="K12" s="57">
        <v>61</v>
      </c>
      <c r="L12" s="58" t="s">
        <v>92</v>
      </c>
      <c r="M12" s="51" t="s">
        <v>80</v>
      </c>
      <c r="N12" s="56" t="s">
        <v>52</v>
      </c>
      <c r="O12" s="57" t="s">
        <v>82</v>
      </c>
      <c r="P12" s="57"/>
      <c r="Q12" s="57" t="s">
        <v>93</v>
      </c>
      <c r="R12" s="57" t="s">
        <v>94</v>
      </c>
      <c r="S12" s="57" t="s">
        <v>95</v>
      </c>
      <c r="U12" s="80" t="s">
        <v>96</v>
      </c>
    </row>
    <row r="13" spans="1:21" ht="25.5" customHeight="1">
      <c r="A13" s="56">
        <v>6</v>
      </c>
      <c r="B13" s="52">
        <v>45146</v>
      </c>
      <c r="C13" s="53" t="s">
        <v>97</v>
      </c>
      <c r="D13" s="54" t="s">
        <v>44</v>
      </c>
      <c r="E13" s="54" t="s">
        <v>98</v>
      </c>
      <c r="F13" s="54" t="s">
        <v>99</v>
      </c>
      <c r="G13" s="55">
        <v>174890458</v>
      </c>
      <c r="H13" s="28" t="s">
        <v>100</v>
      </c>
      <c r="I13" s="56" t="s">
        <v>101</v>
      </c>
      <c r="J13" s="59">
        <v>34267</v>
      </c>
      <c r="K13" s="57">
        <v>29</v>
      </c>
      <c r="L13" s="58" t="s">
        <v>102</v>
      </c>
      <c r="M13" s="51" t="s">
        <v>80</v>
      </c>
      <c r="N13" s="56" t="s">
        <v>52</v>
      </c>
      <c r="O13" s="57" t="s">
        <v>103</v>
      </c>
      <c r="P13" s="57" t="s">
        <v>104</v>
      </c>
      <c r="Q13" s="57" t="s">
        <v>69</v>
      </c>
      <c r="R13" s="57" t="s">
        <v>105</v>
      </c>
      <c r="S13" s="57" t="s">
        <v>106</v>
      </c>
      <c r="T13" s="80"/>
      <c r="U13" s="80" t="s">
        <v>107</v>
      </c>
    </row>
    <row r="14" spans="1:21" ht="25.5" customHeight="1">
      <c r="A14" s="56">
        <v>7</v>
      </c>
      <c r="B14" s="52">
        <v>45148</v>
      </c>
      <c r="C14" s="53" t="s">
        <v>108</v>
      </c>
      <c r="D14" s="54" t="s">
        <v>44</v>
      </c>
      <c r="E14" s="54" t="s">
        <v>109</v>
      </c>
      <c r="F14" s="54" t="s">
        <v>110</v>
      </c>
      <c r="G14" s="55" t="s">
        <v>111</v>
      </c>
      <c r="H14" s="28" t="s">
        <v>112</v>
      </c>
      <c r="I14" s="56" t="s">
        <v>113</v>
      </c>
      <c r="J14" s="59">
        <v>22661</v>
      </c>
      <c r="K14" s="57">
        <v>61</v>
      </c>
      <c r="L14" s="58" t="s">
        <v>114</v>
      </c>
      <c r="M14" s="51" t="s">
        <v>51</v>
      </c>
      <c r="N14" s="56" t="s">
        <v>52</v>
      </c>
      <c r="O14" s="57" t="s">
        <v>115</v>
      </c>
      <c r="P14" s="57" t="s">
        <v>116</v>
      </c>
      <c r="Q14" s="57" t="s">
        <v>69</v>
      </c>
      <c r="R14" s="57" t="s">
        <v>70</v>
      </c>
      <c r="S14" s="57" t="s">
        <v>117</v>
      </c>
      <c r="T14" s="80" t="s">
        <v>118</v>
      </c>
      <c r="U14" s="80" t="s">
        <v>119</v>
      </c>
    </row>
    <row r="15" spans="1:21" ht="24" customHeight="1">
      <c r="A15" s="56">
        <v>8</v>
      </c>
      <c r="B15" s="52">
        <v>45149</v>
      </c>
      <c r="C15" s="53" t="s">
        <v>120</v>
      </c>
      <c r="D15" s="54" t="s">
        <v>44</v>
      </c>
      <c r="E15" s="54" t="s">
        <v>121</v>
      </c>
      <c r="F15" s="54" t="s">
        <v>122</v>
      </c>
      <c r="G15" s="55" t="s">
        <v>123</v>
      </c>
      <c r="H15" s="28" t="s">
        <v>124</v>
      </c>
      <c r="I15" s="56" t="s">
        <v>125</v>
      </c>
      <c r="J15" s="59">
        <v>30081</v>
      </c>
      <c r="K15" s="57">
        <v>40</v>
      </c>
      <c r="L15" s="58" t="s">
        <v>126</v>
      </c>
      <c r="M15" s="51" t="s">
        <v>80</v>
      </c>
      <c r="N15" s="56" t="s">
        <v>52</v>
      </c>
      <c r="O15" s="57" t="s">
        <v>127</v>
      </c>
      <c r="P15" s="57" t="s">
        <v>128</v>
      </c>
      <c r="Q15" s="57" t="s">
        <v>129</v>
      </c>
      <c r="R15" s="57" t="s">
        <v>130</v>
      </c>
      <c r="S15" s="57" t="s">
        <v>131</v>
      </c>
      <c r="T15" s="80"/>
      <c r="U15" s="80" t="s">
        <v>132</v>
      </c>
    </row>
    <row r="16" spans="1:21" ht="27" customHeight="1">
      <c r="A16" s="56">
        <v>9</v>
      </c>
      <c r="B16" s="52">
        <v>45152</v>
      </c>
      <c r="C16" s="53" t="s">
        <v>133</v>
      </c>
      <c r="D16" s="54" t="s">
        <v>44</v>
      </c>
      <c r="E16" s="54" t="s">
        <v>98</v>
      </c>
      <c r="F16" s="54" t="s">
        <v>99</v>
      </c>
      <c r="G16" s="55">
        <v>135832451</v>
      </c>
      <c r="H16" s="28" t="s">
        <v>134</v>
      </c>
      <c r="I16" s="56" t="s">
        <v>135</v>
      </c>
      <c r="J16" s="59">
        <v>34103</v>
      </c>
      <c r="K16" s="57">
        <v>30</v>
      </c>
      <c r="L16" s="58" t="s">
        <v>136</v>
      </c>
      <c r="M16" s="51" t="s">
        <v>80</v>
      </c>
      <c r="N16" s="56" t="s">
        <v>52</v>
      </c>
      <c r="O16" s="57" t="s">
        <v>137</v>
      </c>
      <c r="P16" s="57" t="s">
        <v>138</v>
      </c>
      <c r="Q16" s="57" t="s">
        <v>69</v>
      </c>
      <c r="R16" s="57" t="s">
        <v>70</v>
      </c>
      <c r="S16" s="57" t="s">
        <v>117</v>
      </c>
      <c r="T16" s="80"/>
      <c r="U16" s="80"/>
    </row>
    <row r="17" spans="1:22" ht="23.25" customHeight="1">
      <c r="A17" s="56">
        <v>10</v>
      </c>
      <c r="B17" s="52">
        <v>45152</v>
      </c>
      <c r="C17" s="53" t="s">
        <v>139</v>
      </c>
      <c r="D17" s="54" t="s">
        <v>60</v>
      </c>
      <c r="E17" s="54" t="s">
        <v>140</v>
      </c>
      <c r="F17" s="54" t="s">
        <v>141</v>
      </c>
      <c r="G17" s="55" t="s">
        <v>142</v>
      </c>
      <c r="H17" s="28" t="s">
        <v>143</v>
      </c>
      <c r="I17" s="56" t="s">
        <v>144</v>
      </c>
      <c r="J17" s="59">
        <v>29471</v>
      </c>
      <c r="K17" s="57">
        <v>42</v>
      </c>
      <c r="L17" s="58" t="s">
        <v>145</v>
      </c>
      <c r="M17" s="51" t="s">
        <v>51</v>
      </c>
      <c r="N17" s="56" t="s">
        <v>52</v>
      </c>
      <c r="O17" s="57" t="s">
        <v>146</v>
      </c>
      <c r="P17" s="57" t="s">
        <v>54</v>
      </c>
      <c r="Q17" s="57" t="s">
        <v>69</v>
      </c>
      <c r="R17" s="57" t="s">
        <v>147</v>
      </c>
      <c r="S17" s="57" t="s">
        <v>148</v>
      </c>
      <c r="T17" s="80"/>
      <c r="U17" s="80" t="s">
        <v>149</v>
      </c>
    </row>
    <row r="18" spans="1:22" ht="27" customHeight="1">
      <c r="A18" s="56">
        <v>11</v>
      </c>
      <c r="B18" s="52">
        <v>45153</v>
      </c>
      <c r="C18" s="53" t="s">
        <v>150</v>
      </c>
      <c r="D18" s="54" t="s">
        <v>60</v>
      </c>
      <c r="E18" s="54" t="s">
        <v>140</v>
      </c>
      <c r="F18" s="54" t="s">
        <v>141</v>
      </c>
      <c r="G18" s="55" t="s">
        <v>151</v>
      </c>
      <c r="H18" s="28" t="s">
        <v>152</v>
      </c>
      <c r="I18" s="56" t="s">
        <v>153</v>
      </c>
      <c r="J18" s="59">
        <v>27905</v>
      </c>
      <c r="K18" s="57">
        <v>47</v>
      </c>
      <c r="L18" s="58" t="s">
        <v>154</v>
      </c>
      <c r="M18" s="51" t="s">
        <v>80</v>
      </c>
      <c r="N18" s="56" t="s">
        <v>81</v>
      </c>
      <c r="O18" s="57" t="s">
        <v>155</v>
      </c>
      <c r="P18" s="57" t="s">
        <v>68</v>
      </c>
      <c r="Q18" s="57" t="s">
        <v>69</v>
      </c>
      <c r="R18" s="57" t="s">
        <v>70</v>
      </c>
      <c r="S18" s="57" t="s">
        <v>156</v>
      </c>
      <c r="T18" s="80"/>
      <c r="U18" s="80" t="s">
        <v>157</v>
      </c>
    </row>
    <row r="19" spans="1:22" ht="27" customHeight="1">
      <c r="A19" s="56">
        <v>12</v>
      </c>
      <c r="B19" s="52">
        <v>45155</v>
      </c>
      <c r="C19" s="53" t="s">
        <v>158</v>
      </c>
      <c r="D19" s="54" t="s">
        <v>44</v>
      </c>
      <c r="E19" s="54" t="s">
        <v>98</v>
      </c>
      <c r="F19" s="54" t="s">
        <v>99</v>
      </c>
      <c r="G19" s="55" t="s">
        <v>159</v>
      </c>
      <c r="H19" s="28" t="s">
        <v>160</v>
      </c>
      <c r="I19" s="56" t="s">
        <v>161</v>
      </c>
      <c r="J19" s="59">
        <v>33518</v>
      </c>
      <c r="K19" s="57">
        <v>31</v>
      </c>
      <c r="L19" s="58" t="s">
        <v>162</v>
      </c>
      <c r="M19" s="51" t="s">
        <v>80</v>
      </c>
      <c r="N19" s="56" t="s">
        <v>52</v>
      </c>
      <c r="O19" s="57" t="s">
        <v>67</v>
      </c>
      <c r="P19" s="57" t="s">
        <v>163</v>
      </c>
      <c r="Q19" s="57" t="s">
        <v>69</v>
      </c>
      <c r="R19" s="57" t="s">
        <v>105</v>
      </c>
      <c r="S19" s="57" t="s">
        <v>164</v>
      </c>
      <c r="T19" s="80"/>
      <c r="U19" s="80" t="s">
        <v>165</v>
      </c>
    </row>
    <row r="20" spans="1:22" ht="27" customHeight="1">
      <c r="A20" s="56">
        <v>13</v>
      </c>
      <c r="B20" s="52">
        <v>45155</v>
      </c>
      <c r="C20" s="53" t="s">
        <v>166</v>
      </c>
      <c r="D20" s="54" t="s">
        <v>44</v>
      </c>
      <c r="E20" s="54" t="s">
        <v>167</v>
      </c>
      <c r="F20" s="54" t="s">
        <v>168</v>
      </c>
      <c r="G20" s="55">
        <v>6383552</v>
      </c>
      <c r="H20" s="28" t="s">
        <v>169</v>
      </c>
      <c r="I20" s="56" t="s">
        <v>170</v>
      </c>
      <c r="J20" s="59">
        <v>31732</v>
      </c>
      <c r="K20" s="57">
        <v>36</v>
      </c>
      <c r="L20" s="58" t="s">
        <v>171</v>
      </c>
      <c r="M20" s="51" t="s">
        <v>51</v>
      </c>
      <c r="N20" s="56" t="s">
        <v>52</v>
      </c>
      <c r="O20" s="57" t="s">
        <v>172</v>
      </c>
      <c r="P20" s="57" t="s">
        <v>173</v>
      </c>
      <c r="Q20" s="57" t="s">
        <v>69</v>
      </c>
      <c r="R20" s="57" t="s">
        <v>105</v>
      </c>
      <c r="S20" s="57" t="s">
        <v>174</v>
      </c>
      <c r="T20" s="80"/>
      <c r="U20" s="80" t="s">
        <v>175</v>
      </c>
    </row>
    <row r="21" spans="1:22" ht="27" customHeight="1">
      <c r="A21" s="56">
        <v>14</v>
      </c>
      <c r="B21" s="52">
        <v>45156</v>
      </c>
      <c r="C21" s="53" t="s">
        <v>176</v>
      </c>
      <c r="D21" s="54" t="s">
        <v>44</v>
      </c>
      <c r="E21" s="54" t="s">
        <v>109</v>
      </c>
      <c r="F21" s="54" t="s">
        <v>110</v>
      </c>
      <c r="G21" s="55" t="s">
        <v>177</v>
      </c>
      <c r="H21" s="28" t="s">
        <v>178</v>
      </c>
      <c r="I21" s="56" t="s">
        <v>179</v>
      </c>
      <c r="J21" s="59">
        <v>28142</v>
      </c>
      <c r="K21" s="57">
        <v>46</v>
      </c>
      <c r="L21" s="58" t="s">
        <v>180</v>
      </c>
      <c r="M21" s="51" t="s">
        <v>51</v>
      </c>
      <c r="N21" s="56" t="s">
        <v>52</v>
      </c>
      <c r="O21" s="57" t="s">
        <v>181</v>
      </c>
      <c r="P21" s="57" t="s">
        <v>182</v>
      </c>
      <c r="Q21" s="57" t="s">
        <v>69</v>
      </c>
      <c r="R21" s="57" t="s">
        <v>70</v>
      </c>
      <c r="S21" s="57" t="s">
        <v>183</v>
      </c>
      <c r="T21" s="80"/>
      <c r="U21" s="80" t="s">
        <v>184</v>
      </c>
    </row>
    <row r="22" spans="1:22" ht="27" customHeight="1">
      <c r="A22" s="56">
        <v>15</v>
      </c>
      <c r="B22" s="52">
        <v>45159</v>
      </c>
      <c r="C22" s="53" t="s">
        <v>185</v>
      </c>
      <c r="D22" s="54" t="s">
        <v>60</v>
      </c>
      <c r="E22" s="54" t="s">
        <v>75</v>
      </c>
      <c r="F22" s="54" t="s">
        <v>75</v>
      </c>
      <c r="G22" s="55">
        <v>764608899</v>
      </c>
      <c r="H22" s="28" t="s">
        <v>186</v>
      </c>
      <c r="I22" s="56" t="s">
        <v>187</v>
      </c>
      <c r="J22" s="83">
        <v>31948</v>
      </c>
      <c r="K22" s="57">
        <v>36</v>
      </c>
      <c r="L22" s="58" t="s">
        <v>188</v>
      </c>
      <c r="M22" s="51" t="s">
        <v>51</v>
      </c>
      <c r="N22" s="56" t="s">
        <v>81</v>
      </c>
      <c r="O22" s="57" t="s">
        <v>189</v>
      </c>
      <c r="P22" s="57" t="s">
        <v>190</v>
      </c>
      <c r="Q22" s="57" t="s">
        <v>69</v>
      </c>
      <c r="R22" s="57" t="s">
        <v>70</v>
      </c>
      <c r="S22" s="57" t="s">
        <v>191</v>
      </c>
      <c r="T22" s="80"/>
      <c r="U22" s="80"/>
    </row>
    <row r="23" spans="1:22" ht="27" customHeight="1">
      <c r="A23" s="56">
        <v>16</v>
      </c>
      <c r="B23" s="52">
        <v>45159</v>
      </c>
      <c r="C23" s="53" t="s">
        <v>192</v>
      </c>
      <c r="D23" s="54" t="s">
        <v>60</v>
      </c>
      <c r="E23" s="54" t="s">
        <v>75</v>
      </c>
      <c r="F23" s="54" t="s">
        <v>75</v>
      </c>
      <c r="G23" s="55" t="s">
        <v>193</v>
      </c>
      <c r="H23" s="28" t="s">
        <v>194</v>
      </c>
      <c r="I23" s="56" t="s">
        <v>195</v>
      </c>
      <c r="J23" s="83">
        <v>30493</v>
      </c>
      <c r="K23" s="57">
        <v>40</v>
      </c>
      <c r="L23" s="58" t="s">
        <v>196</v>
      </c>
      <c r="M23" s="51" t="s">
        <v>51</v>
      </c>
      <c r="N23" s="56" t="s">
        <v>81</v>
      </c>
      <c r="O23" s="57" t="s">
        <v>197</v>
      </c>
      <c r="P23" s="57" t="s">
        <v>198</v>
      </c>
      <c r="Q23" s="57" t="s">
        <v>199</v>
      </c>
      <c r="R23" s="57" t="s">
        <v>200</v>
      </c>
      <c r="S23" s="57" t="s">
        <v>201</v>
      </c>
      <c r="T23" s="80"/>
      <c r="U23" s="80"/>
    </row>
    <row r="24" spans="1:22" ht="27" customHeight="1">
      <c r="A24" s="56">
        <v>17</v>
      </c>
      <c r="B24" s="52">
        <v>45159</v>
      </c>
      <c r="C24" s="53" t="s">
        <v>202</v>
      </c>
      <c r="D24" s="54" t="s">
        <v>44</v>
      </c>
      <c r="E24" s="54" t="s">
        <v>98</v>
      </c>
      <c r="F24" s="54" t="s">
        <v>99</v>
      </c>
      <c r="G24" s="55">
        <v>168712434</v>
      </c>
      <c r="H24" s="28" t="s">
        <v>203</v>
      </c>
      <c r="I24" s="56" t="s">
        <v>204</v>
      </c>
      <c r="J24" s="83">
        <v>27127</v>
      </c>
      <c r="K24" s="57">
        <v>49</v>
      </c>
      <c r="L24" s="58" t="s">
        <v>205</v>
      </c>
      <c r="M24" s="51" t="s">
        <v>51</v>
      </c>
      <c r="N24" s="56" t="s">
        <v>52</v>
      </c>
      <c r="O24" s="57" t="s">
        <v>206</v>
      </c>
      <c r="P24" s="57" t="s">
        <v>207</v>
      </c>
      <c r="Q24" s="57" t="s">
        <v>69</v>
      </c>
      <c r="R24" s="57" t="s">
        <v>70</v>
      </c>
      <c r="S24" s="57" t="s">
        <v>191</v>
      </c>
      <c r="T24" s="80"/>
      <c r="U24" s="80"/>
    </row>
    <row r="25" spans="1:22" ht="27" customHeight="1">
      <c r="A25" s="56">
        <v>18</v>
      </c>
      <c r="B25" s="52">
        <v>45163</v>
      </c>
      <c r="C25" s="53" t="s">
        <v>208</v>
      </c>
      <c r="D25" s="54" t="s">
        <v>44</v>
      </c>
      <c r="E25" s="54" t="s">
        <v>209</v>
      </c>
      <c r="F25" s="54" t="s">
        <v>210</v>
      </c>
      <c r="G25" s="55" t="s">
        <v>211</v>
      </c>
      <c r="H25" s="28" t="s">
        <v>212</v>
      </c>
      <c r="I25" s="56" t="s">
        <v>213</v>
      </c>
      <c r="J25" s="83">
        <v>32228</v>
      </c>
      <c r="K25" s="57">
        <v>35</v>
      </c>
      <c r="L25" s="58" t="s">
        <v>214</v>
      </c>
      <c r="M25" s="51" t="s">
        <v>51</v>
      </c>
      <c r="N25" s="56" t="s">
        <v>52</v>
      </c>
      <c r="O25" s="57" t="s">
        <v>215</v>
      </c>
      <c r="P25" s="57" t="s">
        <v>104</v>
      </c>
      <c r="Q25" s="57" t="s">
        <v>69</v>
      </c>
      <c r="R25" s="57" t="s">
        <v>70</v>
      </c>
      <c r="S25" s="57" t="s">
        <v>216</v>
      </c>
      <c r="T25" s="87"/>
      <c r="U25" s="80" t="s">
        <v>217</v>
      </c>
    </row>
    <row r="26" spans="1:22" ht="27" customHeight="1">
      <c r="A26" s="56">
        <v>19</v>
      </c>
      <c r="B26" s="52">
        <v>45166</v>
      </c>
      <c r="C26" s="53" t="s">
        <v>218</v>
      </c>
      <c r="D26" s="54" t="s">
        <v>44</v>
      </c>
      <c r="E26" s="54" t="s">
        <v>219</v>
      </c>
      <c r="F26" s="54" t="s">
        <v>220</v>
      </c>
      <c r="G26" s="55">
        <v>566673246</v>
      </c>
      <c r="H26" s="63" t="s">
        <v>218</v>
      </c>
      <c r="I26" s="56" t="s">
        <v>221</v>
      </c>
      <c r="J26" s="83">
        <v>32178</v>
      </c>
      <c r="K26" s="57">
        <v>35</v>
      </c>
      <c r="L26" s="58" t="s">
        <v>222</v>
      </c>
      <c r="M26" s="51" t="s">
        <v>80</v>
      </c>
      <c r="N26" s="56" t="s">
        <v>52</v>
      </c>
      <c r="O26" s="57" t="s">
        <v>223</v>
      </c>
      <c r="P26" s="57" t="s">
        <v>224</v>
      </c>
      <c r="Q26" s="57" t="s">
        <v>69</v>
      </c>
      <c r="R26" s="57" t="s">
        <v>70</v>
      </c>
      <c r="S26" s="57" t="s">
        <v>225</v>
      </c>
      <c r="T26" s="80"/>
      <c r="U26" s="80"/>
      <c r="V26" s="81"/>
    </row>
    <row r="27" spans="1:22" ht="27" customHeight="1">
      <c r="A27" s="56">
        <v>20</v>
      </c>
      <c r="B27" s="52" t="s">
        <v>226</v>
      </c>
      <c r="C27" s="53" t="s">
        <v>227</v>
      </c>
      <c r="D27" s="54" t="s">
        <v>60</v>
      </c>
      <c r="E27" s="54" t="s">
        <v>61</v>
      </c>
      <c r="F27" s="54" t="s">
        <v>62</v>
      </c>
      <c r="G27" s="55" t="s">
        <v>228</v>
      </c>
      <c r="H27" s="28" t="s">
        <v>229</v>
      </c>
      <c r="I27" s="56" t="s">
        <v>230</v>
      </c>
      <c r="J27" s="83">
        <v>30513</v>
      </c>
      <c r="K27" s="57">
        <v>40</v>
      </c>
      <c r="L27" s="58" t="s">
        <v>231</v>
      </c>
      <c r="M27" s="51" t="s">
        <v>51</v>
      </c>
      <c r="N27" s="56" t="s">
        <v>81</v>
      </c>
      <c r="O27" s="57" t="s">
        <v>232</v>
      </c>
      <c r="P27" s="57" t="s">
        <v>68</v>
      </c>
      <c r="Q27" s="57" t="s">
        <v>69</v>
      </c>
      <c r="R27" s="57" t="s">
        <v>70</v>
      </c>
      <c r="S27" s="57" t="s">
        <v>233</v>
      </c>
      <c r="T27" s="80" t="s">
        <v>85</v>
      </c>
      <c r="U27" s="80"/>
    </row>
    <row r="28" spans="1:22" ht="27" customHeight="1">
      <c r="A28" s="56">
        <v>21</v>
      </c>
      <c r="B28" s="52">
        <v>45166</v>
      </c>
      <c r="C28" s="53" t="s">
        <v>234</v>
      </c>
      <c r="D28" s="54" t="s">
        <v>44</v>
      </c>
      <c r="E28" s="54" t="s">
        <v>61</v>
      </c>
      <c r="F28" s="54" t="s">
        <v>62</v>
      </c>
      <c r="G28" s="104" t="s">
        <v>235</v>
      </c>
      <c r="H28" s="28"/>
      <c r="I28" s="56"/>
      <c r="J28" s="83">
        <v>23267</v>
      </c>
      <c r="K28" s="57">
        <v>59</v>
      </c>
      <c r="L28" s="58" t="s">
        <v>236</v>
      </c>
      <c r="M28" s="51" t="s">
        <v>51</v>
      </c>
      <c r="N28" s="56" t="s">
        <v>52</v>
      </c>
      <c r="O28" s="57" t="s">
        <v>237</v>
      </c>
      <c r="P28" s="57" t="s">
        <v>182</v>
      </c>
      <c r="Q28" s="57" t="s">
        <v>69</v>
      </c>
      <c r="R28" s="57" t="s">
        <v>70</v>
      </c>
      <c r="S28" s="57" t="s">
        <v>71</v>
      </c>
      <c r="T28" s="80" t="s">
        <v>238</v>
      </c>
      <c r="U28" s="80"/>
    </row>
    <row r="29" spans="1:22" ht="27" customHeight="1">
      <c r="A29" s="56">
        <v>22</v>
      </c>
      <c r="B29" s="52">
        <v>45167</v>
      </c>
      <c r="C29" s="53" t="s">
        <v>239</v>
      </c>
      <c r="D29" s="54" t="s">
        <v>60</v>
      </c>
      <c r="E29" s="54" t="s">
        <v>109</v>
      </c>
      <c r="F29" s="54" t="s">
        <v>110</v>
      </c>
      <c r="G29" s="55" t="s">
        <v>240</v>
      </c>
      <c r="H29" s="28" t="s">
        <v>241</v>
      </c>
      <c r="I29" s="56" t="s">
        <v>242</v>
      </c>
      <c r="J29" s="83">
        <v>18306</v>
      </c>
      <c r="K29" s="57">
        <v>73</v>
      </c>
      <c r="L29" s="58" t="s">
        <v>243</v>
      </c>
      <c r="M29" s="51" t="s">
        <v>80</v>
      </c>
      <c r="N29" s="56" t="s">
        <v>81</v>
      </c>
      <c r="O29" s="57"/>
      <c r="P29" s="57" t="s">
        <v>244</v>
      </c>
      <c r="Q29" s="57" t="s">
        <v>69</v>
      </c>
      <c r="R29" s="57" t="s">
        <v>70</v>
      </c>
      <c r="S29" s="57" t="s">
        <v>245</v>
      </c>
      <c r="T29" s="80"/>
      <c r="U29" s="80"/>
    </row>
    <row r="30" spans="1:22" ht="27" customHeight="1">
      <c r="A30" s="56">
        <v>23</v>
      </c>
      <c r="B30" s="52">
        <v>45169</v>
      </c>
      <c r="C30" s="53" t="s">
        <v>246</v>
      </c>
      <c r="D30" s="54" t="s">
        <v>60</v>
      </c>
      <c r="E30" s="54" t="s">
        <v>61</v>
      </c>
      <c r="F30" s="54" t="s">
        <v>62</v>
      </c>
      <c r="G30" s="55" t="s">
        <v>247</v>
      </c>
      <c r="H30" s="28" t="s">
        <v>248</v>
      </c>
      <c r="I30" s="56" t="s">
        <v>249</v>
      </c>
      <c r="J30" s="83">
        <v>28248</v>
      </c>
      <c r="K30" s="57">
        <v>46</v>
      </c>
      <c r="L30" s="58" t="s">
        <v>250</v>
      </c>
      <c r="M30" s="51" t="s">
        <v>51</v>
      </c>
      <c r="N30" s="56" t="s">
        <v>52</v>
      </c>
      <c r="O30" s="57" t="s">
        <v>251</v>
      </c>
      <c r="P30" s="57" t="s">
        <v>252</v>
      </c>
      <c r="Q30" s="57" t="s">
        <v>129</v>
      </c>
      <c r="R30" s="57" t="s">
        <v>253</v>
      </c>
      <c r="S30" s="57" t="s">
        <v>254</v>
      </c>
      <c r="T30" s="80"/>
      <c r="U30" s="80"/>
    </row>
    <row r="31" spans="1:22" ht="27" customHeight="1">
      <c r="A31" s="56"/>
      <c r="B31" s="52"/>
      <c r="C31" s="53"/>
      <c r="D31" s="54"/>
      <c r="E31" s="54"/>
      <c r="F31" s="54"/>
      <c r="G31" s="55"/>
      <c r="H31" s="63"/>
      <c r="I31" s="56"/>
      <c r="J31" s="83"/>
      <c r="K31" s="57"/>
      <c r="L31" s="58"/>
      <c r="M31" s="51"/>
      <c r="N31" s="56"/>
      <c r="O31" s="57"/>
      <c r="P31" s="57"/>
      <c r="Q31" s="57"/>
      <c r="R31" s="57"/>
      <c r="S31" s="57"/>
      <c r="T31" s="80"/>
      <c r="U31" s="80"/>
    </row>
    <row r="32" spans="1:22" ht="27" customHeight="1">
      <c r="A32" s="56"/>
      <c r="B32" s="52"/>
      <c r="C32" s="53"/>
      <c r="D32" s="54"/>
      <c r="E32" s="54"/>
      <c r="F32" s="54"/>
      <c r="G32" s="55"/>
      <c r="H32" s="63"/>
      <c r="I32" s="56"/>
      <c r="J32" s="83"/>
      <c r="K32" s="57"/>
      <c r="L32" s="58"/>
      <c r="M32" s="51"/>
      <c r="N32" s="56"/>
      <c r="O32" s="57"/>
      <c r="P32" s="57"/>
      <c r="Q32" s="57"/>
      <c r="R32" s="57"/>
      <c r="S32" s="57"/>
      <c r="T32" s="80"/>
      <c r="U32" s="80"/>
    </row>
    <row r="33" spans="1:21" ht="27" customHeight="1">
      <c r="A33" s="56"/>
      <c r="B33" s="52"/>
      <c r="C33" s="53"/>
      <c r="D33" s="54"/>
      <c r="E33" s="54"/>
      <c r="F33" s="54"/>
      <c r="G33" s="55"/>
      <c r="H33" s="63"/>
      <c r="I33" s="56"/>
      <c r="J33" s="83"/>
      <c r="K33" s="57"/>
      <c r="L33" s="58"/>
      <c r="M33" s="51"/>
      <c r="N33" s="56"/>
      <c r="O33" s="57"/>
      <c r="P33" s="57"/>
      <c r="Q33" s="57"/>
      <c r="R33" s="57"/>
      <c r="S33" s="57"/>
      <c r="T33" s="80"/>
      <c r="U33" s="80"/>
    </row>
    <row r="34" spans="1:21" ht="27" customHeight="1">
      <c r="A34" s="56"/>
      <c r="B34" s="52"/>
      <c r="C34" s="53"/>
      <c r="D34" s="54"/>
      <c r="E34" s="54"/>
      <c r="F34" s="54"/>
      <c r="G34" s="55"/>
      <c r="H34" s="63"/>
      <c r="I34" s="56"/>
      <c r="J34" s="83"/>
      <c r="K34" s="57"/>
      <c r="L34" s="58"/>
      <c r="M34" s="51"/>
      <c r="N34" s="56"/>
      <c r="O34" s="57"/>
      <c r="P34" s="57"/>
      <c r="Q34" s="57"/>
      <c r="R34" s="57"/>
      <c r="S34" s="57"/>
      <c r="T34" s="80"/>
      <c r="U34" s="80"/>
    </row>
    <row r="35" spans="1:21" ht="27" customHeight="1">
      <c r="A35" s="56"/>
      <c r="B35" s="52"/>
      <c r="C35" s="53"/>
      <c r="D35" s="54"/>
      <c r="E35" s="54"/>
      <c r="F35" s="54"/>
      <c r="G35" s="55"/>
      <c r="H35" s="63"/>
      <c r="I35" s="56"/>
      <c r="J35" s="83"/>
      <c r="K35" s="57"/>
      <c r="L35" s="58"/>
      <c r="M35" s="51"/>
      <c r="N35" s="56"/>
      <c r="O35" s="57"/>
      <c r="P35" s="57"/>
      <c r="Q35" s="57"/>
      <c r="R35" s="57"/>
      <c r="S35" s="57"/>
      <c r="T35" s="80"/>
      <c r="U35" s="80"/>
    </row>
    <row r="36" spans="1:21">
      <c r="A36" s="56"/>
      <c r="B36" s="52"/>
      <c r="C36" s="53"/>
      <c r="D36" s="54"/>
      <c r="E36" s="54"/>
      <c r="F36" s="54"/>
      <c r="G36" s="55"/>
      <c r="H36" s="63"/>
      <c r="I36" s="56"/>
      <c r="J36" s="83"/>
      <c r="K36" s="57"/>
      <c r="L36" s="58"/>
      <c r="M36" s="51"/>
      <c r="N36" s="56"/>
      <c r="O36" s="57"/>
      <c r="P36" s="57"/>
      <c r="Q36" s="57"/>
      <c r="R36" s="57"/>
      <c r="S36" s="57"/>
      <c r="T36" s="80"/>
      <c r="U36" s="80"/>
    </row>
    <row r="37" spans="1:21">
      <c r="A37" s="56"/>
      <c r="B37" s="52"/>
      <c r="C37" s="53"/>
      <c r="D37" s="54"/>
      <c r="E37" s="54"/>
      <c r="F37" s="54"/>
      <c r="G37" s="55"/>
      <c r="H37" s="63"/>
      <c r="I37" s="56"/>
      <c r="J37" s="83"/>
      <c r="K37" s="57"/>
      <c r="L37" s="58"/>
      <c r="M37" s="51"/>
      <c r="N37" s="56"/>
      <c r="O37" s="57"/>
      <c r="P37" s="57"/>
      <c r="Q37" s="57"/>
      <c r="R37" s="57"/>
      <c r="S37" s="57"/>
      <c r="T37" s="80"/>
      <c r="U37" s="80"/>
    </row>
    <row r="38" spans="1:21">
      <c r="A38" s="56"/>
      <c r="B38" s="52"/>
      <c r="C38" s="53"/>
      <c r="D38" s="54"/>
      <c r="E38" s="54"/>
      <c r="F38" s="54"/>
      <c r="G38" s="55"/>
      <c r="H38" s="63"/>
      <c r="I38" s="56"/>
      <c r="J38" s="83"/>
      <c r="K38" s="57"/>
      <c r="L38" s="58"/>
      <c r="M38" s="51"/>
      <c r="N38" s="56"/>
      <c r="O38" s="57"/>
      <c r="P38" s="57"/>
      <c r="Q38" s="57"/>
      <c r="R38" s="57"/>
      <c r="S38" s="57"/>
      <c r="T38" s="80"/>
      <c r="U38" s="80"/>
    </row>
    <row r="39" spans="1:21">
      <c r="A39" s="56"/>
      <c r="B39" s="52"/>
      <c r="C39" s="53"/>
      <c r="D39" s="54"/>
      <c r="E39" s="54"/>
      <c r="F39" s="54"/>
      <c r="G39" s="55"/>
      <c r="H39" s="63"/>
      <c r="I39" s="56"/>
      <c r="J39" s="83"/>
      <c r="K39" s="57"/>
      <c r="L39" s="58"/>
      <c r="M39" s="51"/>
      <c r="N39" s="56"/>
      <c r="O39" s="57"/>
      <c r="P39" s="57"/>
      <c r="Q39" s="57"/>
      <c r="R39" s="57"/>
      <c r="S39" s="57"/>
      <c r="T39" s="80"/>
      <c r="U39" s="80"/>
    </row>
    <row r="40" spans="1:21">
      <c r="B40" s="52"/>
      <c r="C40" s="53"/>
      <c r="D40" s="54"/>
      <c r="E40" s="54"/>
      <c r="F40" s="54"/>
      <c r="G40" s="55"/>
      <c r="H40" s="63"/>
      <c r="I40" s="56"/>
      <c r="J40" s="83"/>
      <c r="K40" s="57"/>
      <c r="L40" s="58"/>
      <c r="M40" s="51"/>
      <c r="N40" s="56"/>
      <c r="O40" s="57"/>
      <c r="P40" s="57"/>
      <c r="Q40" s="57"/>
      <c r="R40" s="57"/>
      <c r="S40" s="57"/>
      <c r="T40" s="80"/>
      <c r="U40" s="80"/>
    </row>
    <row r="41" spans="1:21">
      <c r="J41" s="84"/>
    </row>
  </sheetData>
  <mergeCells count="20">
    <mergeCell ref="M6:M7"/>
    <mergeCell ref="N6:N7"/>
    <mergeCell ref="O6:O7"/>
    <mergeCell ref="P6:P7"/>
    <mergeCell ref="T6:U6"/>
    <mergeCell ref="Q6:S6"/>
    <mergeCell ref="K6:K7"/>
    <mergeCell ref="L6:L7"/>
    <mergeCell ref="J6:J7"/>
    <mergeCell ref="A2:D2"/>
    <mergeCell ref="A4:D4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hyperlinks>
    <hyperlink ref="H8" r:id="rId1"/>
    <hyperlink ref="H10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5" r:id="rId13"/>
    <hyperlink ref="H27" r:id="rId14"/>
    <hyperlink ref="H30" r:id="rId15"/>
  </hyperlinks>
  <printOptions horizontalCentered="1"/>
  <pageMargins left="0.17" right="0.17" top="1.3" bottom="0.59" header="0.64" footer="0.31496062992126"/>
  <pageSetup scale="78" orientation="landscape" r:id="rId16"/>
  <headerFooter>
    <oddHeader>&amp;L&amp;"Nyala,Negrita"&amp;12&amp;K06-006     MINISTERIO DE INTERIOR Y POLICIA&amp;"Nyala,Normal" &amp;C&amp;"-,Negrita"&amp;12&amp;K06-002
&amp;"Nyala,Negrita"&amp;13&amp;K03-030INFORME MENSUAL 
INFORMACION ESTADISTICA  &amp;R&amp;"Nyala,Negrita"&amp;12&amp;KC00000 AÑO 2020</oddHeader>
    <oddFooter>&amp;C&amp;"-,Negrita"Dirección de Planificación y Desarrollo / Departamento de Estadísticas 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AD23406"/>
  <sheetViews>
    <sheetView zoomScale="89" zoomScaleNormal="89" zoomScalePageLayoutView="70" workbookViewId="0">
      <pane xSplit="1" ySplit="2" topLeftCell="B3" activePane="bottomRight" state="frozen"/>
      <selection pane="topRight" activeCell="B1" sqref="B1"/>
      <selection pane="bottomLeft" activeCell="A8" sqref="A8"/>
      <selection pane="bottomRight" activeCell="D1" sqref="D1:D2"/>
    </sheetView>
  </sheetViews>
  <sheetFormatPr baseColWidth="10" defaultColWidth="11.42578125" defaultRowHeight="15"/>
  <cols>
    <col min="1" max="1" width="8.85546875" customWidth="1"/>
    <col min="2" max="2" width="13" customWidth="1"/>
    <col min="3" max="3" width="25.140625" customWidth="1"/>
    <col min="4" max="4" width="61.42578125" customWidth="1"/>
    <col min="5" max="5" width="10.42578125" customWidth="1"/>
    <col min="6" max="6" width="22.28515625" customWidth="1"/>
    <col min="7" max="7" width="30.140625" customWidth="1"/>
    <col min="8" max="8" width="31.5703125" customWidth="1"/>
    <col min="9" max="9" width="29.7109375" customWidth="1"/>
    <col min="10" max="10" width="32.28515625" customWidth="1"/>
    <col min="11" max="11" width="34.140625" customWidth="1"/>
    <col min="12" max="12" width="37.5703125" customWidth="1"/>
    <col min="13" max="13" width="45.42578125" customWidth="1"/>
    <col min="14" max="14" width="37.7109375" customWidth="1"/>
    <col min="15" max="15" width="11.42578125" hidden="1" customWidth="1"/>
    <col min="16" max="16" width="11.42578125" customWidth="1"/>
  </cols>
  <sheetData>
    <row r="1" spans="1:30" ht="32.25" customHeight="1">
      <c r="A1" s="154" t="s">
        <v>15</v>
      </c>
      <c r="B1" s="145" t="s">
        <v>16</v>
      </c>
      <c r="C1" s="169" t="s">
        <v>255</v>
      </c>
      <c r="D1" s="169"/>
      <c r="E1" s="145" t="s">
        <v>256</v>
      </c>
      <c r="F1" s="145" t="s">
        <v>257</v>
      </c>
      <c r="G1" s="145" t="s">
        <v>23</v>
      </c>
      <c r="H1" s="145" t="s">
        <v>24</v>
      </c>
      <c r="I1" s="145" t="s">
        <v>32</v>
      </c>
      <c r="J1" s="147" t="s">
        <v>34</v>
      </c>
      <c r="K1" s="148"/>
      <c r="L1" s="149"/>
      <c r="M1" s="143" t="s">
        <v>35</v>
      </c>
      <c r="N1" s="144"/>
    </row>
    <row r="2" spans="1:30" ht="27" customHeight="1" thickBot="1">
      <c r="A2" s="155"/>
      <c r="B2" s="155"/>
      <c r="C2" s="170"/>
      <c r="D2" s="171"/>
      <c r="E2" s="146"/>
      <c r="F2" s="146"/>
      <c r="G2" s="146"/>
      <c r="H2" s="146"/>
      <c r="I2" s="146"/>
      <c r="J2" s="10" t="s">
        <v>36</v>
      </c>
      <c r="K2" s="10" t="s">
        <v>37</v>
      </c>
      <c r="L2" s="11" t="s">
        <v>38</v>
      </c>
      <c r="M2" s="66" t="s">
        <v>39</v>
      </c>
      <c r="N2" s="67" t="s">
        <v>40</v>
      </c>
    </row>
    <row r="3" spans="1:30" s="74" customFormat="1" ht="21.75" customHeight="1" thickBot="1">
      <c r="A3" s="76">
        <v>1</v>
      </c>
      <c r="B3" s="89">
        <v>45139</v>
      </c>
      <c r="C3" s="88" t="s">
        <v>258</v>
      </c>
      <c r="D3" s="102" t="s">
        <v>259</v>
      </c>
      <c r="E3" s="23" t="s">
        <v>80</v>
      </c>
      <c r="F3" s="90">
        <v>22824</v>
      </c>
      <c r="G3" s="23" t="s">
        <v>98</v>
      </c>
      <c r="H3" s="23" t="s">
        <v>99</v>
      </c>
      <c r="I3" s="23" t="s">
        <v>260</v>
      </c>
      <c r="J3" s="23" t="s">
        <v>69</v>
      </c>
      <c r="K3" s="23" t="s">
        <v>70</v>
      </c>
      <c r="L3" s="91" t="s">
        <v>261</v>
      </c>
      <c r="M3" s="23" t="s">
        <v>262</v>
      </c>
      <c r="N3" s="88" t="s">
        <v>263</v>
      </c>
      <c r="P3" s="74" t="s">
        <v>264</v>
      </c>
      <c r="T3" s="24"/>
      <c r="U3" s="24"/>
    </row>
    <row r="4" spans="1:30" s="74" customFormat="1" ht="19.5" customHeight="1" thickBot="1">
      <c r="A4" s="76">
        <v>2</v>
      </c>
      <c r="B4" s="89">
        <v>45139</v>
      </c>
      <c r="C4" s="72" t="s">
        <v>258</v>
      </c>
      <c r="D4" s="61" t="s">
        <v>265</v>
      </c>
      <c r="E4" s="23" t="s">
        <v>80</v>
      </c>
      <c r="F4" s="90">
        <v>32443</v>
      </c>
      <c r="G4" s="23" t="s">
        <v>266</v>
      </c>
      <c r="H4" s="23" t="s">
        <v>266</v>
      </c>
      <c r="I4" s="23" t="s">
        <v>267</v>
      </c>
      <c r="J4" s="23" t="s">
        <v>69</v>
      </c>
      <c r="K4" s="23" t="s">
        <v>70</v>
      </c>
      <c r="L4" s="91" t="s">
        <v>268</v>
      </c>
      <c r="M4" s="101"/>
      <c r="N4" s="88"/>
      <c r="P4" s="74" t="s">
        <v>269</v>
      </c>
      <c r="T4" s="24"/>
      <c r="U4" s="24"/>
    </row>
    <row r="5" spans="1:30" s="75" customFormat="1" ht="20.25" customHeight="1" thickBot="1">
      <c r="A5" s="76">
        <v>3</v>
      </c>
      <c r="B5" s="89">
        <v>45140</v>
      </c>
      <c r="C5" s="72" t="s">
        <v>258</v>
      </c>
      <c r="D5" s="61" t="s">
        <v>270</v>
      </c>
      <c r="E5" s="23" t="s">
        <v>80</v>
      </c>
      <c r="F5" s="90">
        <v>23145</v>
      </c>
      <c r="G5" s="23" t="s">
        <v>271</v>
      </c>
      <c r="H5" s="23" t="s">
        <v>271</v>
      </c>
      <c r="I5" s="92" t="s">
        <v>272</v>
      </c>
      <c r="J5" s="72" t="s">
        <v>69</v>
      </c>
      <c r="K5" s="23" t="s">
        <v>70</v>
      </c>
      <c r="L5" s="23" t="s">
        <v>156</v>
      </c>
      <c r="M5" s="90"/>
      <c r="N5" s="91"/>
      <c r="P5" s="24" t="s">
        <v>273</v>
      </c>
      <c r="Q5" s="24"/>
      <c r="R5" s="24"/>
      <c r="S5" s="73"/>
      <c r="T5" s="24"/>
      <c r="U5" s="24"/>
    </row>
    <row r="6" spans="1:30" s="74" customFormat="1" ht="18" customHeight="1" thickBot="1">
      <c r="A6" s="76">
        <v>4</v>
      </c>
      <c r="B6" s="89">
        <v>45140</v>
      </c>
      <c r="C6" s="72" t="s">
        <v>258</v>
      </c>
      <c r="D6" s="61" t="s">
        <v>274</v>
      </c>
      <c r="E6" s="23" t="s">
        <v>51</v>
      </c>
      <c r="F6" s="90">
        <v>18692</v>
      </c>
      <c r="G6" s="23" t="s">
        <v>271</v>
      </c>
      <c r="H6" s="23" t="s">
        <v>271</v>
      </c>
      <c r="I6" s="92" t="s">
        <v>275</v>
      </c>
      <c r="J6" s="72" t="s">
        <v>199</v>
      </c>
      <c r="K6" s="23" t="s">
        <v>276</v>
      </c>
      <c r="L6" s="23" t="s">
        <v>277</v>
      </c>
      <c r="M6" s="90"/>
      <c r="N6" s="91"/>
      <c r="P6" s="24" t="s">
        <v>278</v>
      </c>
      <c r="Q6" s="24"/>
      <c r="R6" s="24"/>
      <c r="S6" s="73"/>
      <c r="T6" s="24"/>
      <c r="U6" s="24"/>
    </row>
    <row r="7" spans="1:30" s="74" customFormat="1" ht="16.5" thickBot="1">
      <c r="A7" s="76">
        <v>5</v>
      </c>
      <c r="B7" s="89">
        <v>45140</v>
      </c>
      <c r="C7" s="72" t="s">
        <v>258</v>
      </c>
      <c r="D7" s="61" t="s">
        <v>279</v>
      </c>
      <c r="E7" s="23" t="s">
        <v>80</v>
      </c>
      <c r="F7" s="90">
        <v>19972</v>
      </c>
      <c r="G7" s="23" t="s">
        <v>271</v>
      </c>
      <c r="H7" s="23" t="s">
        <v>271</v>
      </c>
      <c r="I7" s="92" t="s">
        <v>280</v>
      </c>
      <c r="J7" s="72" t="s">
        <v>281</v>
      </c>
      <c r="K7" s="23" t="s">
        <v>276</v>
      </c>
      <c r="L7" s="23" t="s">
        <v>277</v>
      </c>
      <c r="M7" s="90"/>
      <c r="N7" s="23"/>
      <c r="P7" s="24" t="s">
        <v>282</v>
      </c>
      <c r="Q7" s="24"/>
      <c r="R7" s="24"/>
      <c r="S7" s="73"/>
      <c r="T7" s="24"/>
      <c r="U7" s="24"/>
    </row>
    <row r="8" spans="1:30" s="74" customFormat="1" ht="21" customHeight="1" thickBot="1">
      <c r="A8" s="76">
        <v>6</v>
      </c>
      <c r="B8" s="89">
        <v>45140</v>
      </c>
      <c r="C8" s="72" t="s">
        <v>258</v>
      </c>
      <c r="D8" s="61" t="s">
        <v>283</v>
      </c>
      <c r="E8" s="23" t="s">
        <v>51</v>
      </c>
      <c r="F8" s="90">
        <v>32112</v>
      </c>
      <c r="G8" s="23" t="s">
        <v>284</v>
      </c>
      <c r="H8" s="23" t="s">
        <v>284</v>
      </c>
      <c r="I8" s="92" t="s">
        <v>285</v>
      </c>
      <c r="J8" s="72" t="s">
        <v>69</v>
      </c>
      <c r="K8" s="23" t="s">
        <v>70</v>
      </c>
      <c r="L8" s="23" t="s">
        <v>286</v>
      </c>
      <c r="M8" s="90"/>
      <c r="N8" s="23"/>
      <c r="P8" s="24" t="s">
        <v>282</v>
      </c>
      <c r="Q8" s="24"/>
      <c r="R8" s="24"/>
      <c r="S8" s="73"/>
      <c r="T8" s="24"/>
      <c r="U8" s="24"/>
    </row>
    <row r="9" spans="1:30" s="74" customFormat="1" ht="16.5" thickBot="1">
      <c r="A9" s="76">
        <v>7</v>
      </c>
      <c r="B9" s="89">
        <v>45140</v>
      </c>
      <c r="C9" s="72" t="s">
        <v>287</v>
      </c>
      <c r="D9" s="61" t="s">
        <v>288</v>
      </c>
      <c r="E9" s="23" t="s">
        <v>80</v>
      </c>
      <c r="F9" s="90">
        <v>29344</v>
      </c>
      <c r="G9" s="23" t="s">
        <v>98</v>
      </c>
      <c r="H9" s="23" t="s">
        <v>99</v>
      </c>
      <c r="I9" s="92" t="s">
        <v>275</v>
      </c>
      <c r="J9" s="72" t="s">
        <v>69</v>
      </c>
      <c r="K9" s="23" t="s">
        <v>70</v>
      </c>
      <c r="L9" s="23" t="s">
        <v>289</v>
      </c>
      <c r="M9" s="23"/>
      <c r="N9" s="23"/>
      <c r="O9" s="88"/>
      <c r="P9" s="74" t="s">
        <v>290</v>
      </c>
    </row>
    <row r="10" spans="1:30" s="74" customFormat="1" ht="16.5" thickBot="1">
      <c r="A10" s="76">
        <v>8</v>
      </c>
      <c r="B10" s="89">
        <v>45141</v>
      </c>
      <c r="C10" s="72" t="s">
        <v>258</v>
      </c>
      <c r="D10" s="61" t="s">
        <v>291</v>
      </c>
      <c r="E10" s="23" t="s">
        <v>80</v>
      </c>
      <c r="F10" s="90">
        <v>30319</v>
      </c>
      <c r="G10" s="23" t="s">
        <v>98</v>
      </c>
      <c r="H10" s="23" t="s">
        <v>99</v>
      </c>
      <c r="I10" s="92" t="s">
        <v>292</v>
      </c>
      <c r="J10" s="72" t="s">
        <v>69</v>
      </c>
      <c r="K10" s="23" t="s">
        <v>70</v>
      </c>
      <c r="L10" s="23" t="s">
        <v>293</v>
      </c>
      <c r="M10" s="23"/>
      <c r="N10" s="23"/>
      <c r="O10" s="88"/>
      <c r="P10" s="74" t="s">
        <v>294</v>
      </c>
      <c r="AD10" s="24"/>
    </row>
    <row r="11" spans="1:30" s="74" customFormat="1" ht="16.5" thickBot="1">
      <c r="A11" s="76">
        <v>9</v>
      </c>
      <c r="B11" s="89">
        <v>45141</v>
      </c>
      <c r="C11" s="72" t="s">
        <v>258</v>
      </c>
      <c r="D11" s="61" t="s">
        <v>295</v>
      </c>
      <c r="E11" s="23" t="s">
        <v>80</v>
      </c>
      <c r="F11" s="90">
        <v>21693</v>
      </c>
      <c r="G11" s="23" t="s">
        <v>296</v>
      </c>
      <c r="H11" s="23" t="s">
        <v>297</v>
      </c>
      <c r="I11" s="23" t="s">
        <v>298</v>
      </c>
      <c r="J11" s="23" t="s">
        <v>69</v>
      </c>
      <c r="K11" s="23" t="s">
        <v>70</v>
      </c>
      <c r="L11" s="91" t="s">
        <v>289</v>
      </c>
      <c r="M11" s="23"/>
      <c r="N11" s="23"/>
      <c r="O11" s="88"/>
      <c r="P11" s="74" t="s">
        <v>299</v>
      </c>
      <c r="AD11" s="23" t="s">
        <v>300</v>
      </c>
    </row>
    <row r="12" spans="1:30" s="74" customFormat="1" ht="16.5" thickBot="1">
      <c r="A12" s="76">
        <v>10</v>
      </c>
      <c r="B12" s="89">
        <v>45141</v>
      </c>
      <c r="C12" s="72" t="s">
        <v>258</v>
      </c>
      <c r="D12" s="61" t="s">
        <v>301</v>
      </c>
      <c r="E12" s="23" t="s">
        <v>80</v>
      </c>
      <c r="F12" s="90">
        <v>29188</v>
      </c>
      <c r="G12" s="23" t="s">
        <v>87</v>
      </c>
      <c r="H12" s="23" t="s">
        <v>302</v>
      </c>
      <c r="I12" s="23" t="s">
        <v>275</v>
      </c>
      <c r="J12" s="23" t="s">
        <v>199</v>
      </c>
      <c r="K12" s="23" t="s">
        <v>276</v>
      </c>
      <c r="L12" s="91" t="s">
        <v>303</v>
      </c>
      <c r="M12" s="23"/>
      <c r="N12" s="23"/>
      <c r="O12" s="88"/>
      <c r="P12" s="74" t="s">
        <v>304</v>
      </c>
      <c r="AD12" s="23"/>
    </row>
    <row r="13" spans="1:30" s="74" customFormat="1" ht="16.5" thickBot="1">
      <c r="A13" s="76">
        <v>11</v>
      </c>
      <c r="B13" s="89">
        <v>45020</v>
      </c>
      <c r="C13" s="72" t="s">
        <v>258</v>
      </c>
      <c r="D13" s="61" t="s">
        <v>305</v>
      </c>
      <c r="E13" s="23" t="s">
        <v>51</v>
      </c>
      <c r="F13" s="90">
        <v>27761</v>
      </c>
      <c r="G13" s="23" t="s">
        <v>284</v>
      </c>
      <c r="H13" s="23" t="s">
        <v>284</v>
      </c>
      <c r="I13" s="23" t="s">
        <v>306</v>
      </c>
      <c r="J13" s="23" t="s">
        <v>307</v>
      </c>
      <c r="K13" s="23" t="s">
        <v>308</v>
      </c>
      <c r="L13" s="91" t="s">
        <v>309</v>
      </c>
      <c r="M13" s="23"/>
      <c r="N13" s="23"/>
      <c r="O13" s="88"/>
      <c r="P13" s="74" t="s">
        <v>310</v>
      </c>
      <c r="AD13" s="23"/>
    </row>
    <row r="14" spans="1:30" s="74" customFormat="1" ht="16.5" thickBot="1">
      <c r="A14" s="76">
        <v>12</v>
      </c>
      <c r="B14" s="89">
        <v>45020</v>
      </c>
      <c r="C14" s="72" t="s">
        <v>258</v>
      </c>
      <c r="D14" s="61" t="s">
        <v>311</v>
      </c>
      <c r="E14" s="23" t="s">
        <v>51</v>
      </c>
      <c r="F14" s="90">
        <v>45562</v>
      </c>
      <c r="G14" s="23" t="s">
        <v>284</v>
      </c>
      <c r="H14" s="23" t="s">
        <v>284</v>
      </c>
      <c r="I14" s="23" t="s">
        <v>272</v>
      </c>
      <c r="J14" s="23" t="s">
        <v>69</v>
      </c>
      <c r="K14" s="23" t="s">
        <v>70</v>
      </c>
      <c r="L14" s="91" t="s">
        <v>293</v>
      </c>
      <c r="M14" s="23"/>
      <c r="N14" s="23"/>
      <c r="O14" s="88"/>
      <c r="P14" s="74" t="s">
        <v>312</v>
      </c>
      <c r="AD14" s="23"/>
    </row>
    <row r="15" spans="1:30" s="74" customFormat="1" ht="16.5" thickBot="1">
      <c r="A15" s="76">
        <v>13</v>
      </c>
      <c r="B15" s="89">
        <v>45020</v>
      </c>
      <c r="C15" s="72" t="s">
        <v>258</v>
      </c>
      <c r="D15" s="61" t="s">
        <v>313</v>
      </c>
      <c r="E15" s="23" t="s">
        <v>80</v>
      </c>
      <c r="F15" s="90">
        <v>22701</v>
      </c>
      <c r="G15" s="23" t="s">
        <v>284</v>
      </c>
      <c r="H15" s="23" t="s">
        <v>284</v>
      </c>
      <c r="I15" s="23" t="s">
        <v>280</v>
      </c>
      <c r="J15" s="23" t="s">
        <v>69</v>
      </c>
      <c r="K15" s="23" t="s">
        <v>70</v>
      </c>
      <c r="L15" s="91" t="s">
        <v>314</v>
      </c>
      <c r="M15" s="23" t="s">
        <v>315</v>
      </c>
      <c r="N15" s="23" t="s">
        <v>263</v>
      </c>
      <c r="O15" s="88"/>
      <c r="P15" s="74" t="s">
        <v>316</v>
      </c>
      <c r="AD15" s="23"/>
    </row>
    <row r="16" spans="1:30" s="74" customFormat="1" ht="19.5" customHeight="1" thickBot="1">
      <c r="A16" s="76">
        <v>14</v>
      </c>
      <c r="B16" s="89">
        <v>45020</v>
      </c>
      <c r="C16" s="72" t="s">
        <v>258</v>
      </c>
      <c r="D16" s="61" t="s">
        <v>317</v>
      </c>
      <c r="E16" s="23" t="s">
        <v>80</v>
      </c>
      <c r="F16" s="90">
        <v>31179</v>
      </c>
      <c r="G16" s="23" t="s">
        <v>284</v>
      </c>
      <c r="H16" s="23" t="s">
        <v>284</v>
      </c>
      <c r="I16" s="23" t="s">
        <v>275</v>
      </c>
      <c r="J16" s="23" t="s">
        <v>69</v>
      </c>
      <c r="K16" s="23" t="s">
        <v>70</v>
      </c>
      <c r="L16" s="91" t="s">
        <v>314</v>
      </c>
      <c r="M16" s="23" t="s">
        <v>315</v>
      </c>
      <c r="N16" s="23" t="s">
        <v>263</v>
      </c>
      <c r="O16" s="88"/>
      <c r="P16" s="74" t="s">
        <v>318</v>
      </c>
      <c r="AD16" s="23"/>
    </row>
    <row r="17" spans="1:17" s="70" customFormat="1" ht="16.5" thickBot="1">
      <c r="A17" s="76">
        <v>15</v>
      </c>
      <c r="B17" s="89">
        <v>45146</v>
      </c>
      <c r="C17" s="72" t="s">
        <v>258</v>
      </c>
      <c r="D17" s="61" t="s">
        <v>319</v>
      </c>
      <c r="E17" s="23" t="s">
        <v>51</v>
      </c>
      <c r="F17" s="90">
        <v>22136</v>
      </c>
      <c r="G17" s="23" t="s">
        <v>320</v>
      </c>
      <c r="H17" s="23" t="s">
        <v>320</v>
      </c>
      <c r="I17" s="23" t="s">
        <v>321</v>
      </c>
      <c r="J17" s="23" t="s">
        <v>69</v>
      </c>
      <c r="K17" s="23" t="s">
        <v>70</v>
      </c>
      <c r="L17" s="91" t="s">
        <v>293</v>
      </c>
      <c r="M17" s="23" t="s">
        <v>322</v>
      </c>
      <c r="N17" s="23" t="s">
        <v>323</v>
      </c>
      <c r="O17" s="93"/>
      <c r="P17" s="70" t="s">
        <v>324</v>
      </c>
    </row>
    <row r="18" spans="1:17" s="74" customFormat="1" ht="16.5" thickBot="1">
      <c r="A18" s="76">
        <v>16</v>
      </c>
      <c r="B18" s="89">
        <v>45146</v>
      </c>
      <c r="C18" s="72" t="s">
        <v>258</v>
      </c>
      <c r="D18" s="61" t="s">
        <v>325</v>
      </c>
      <c r="E18" s="23" t="s">
        <v>80</v>
      </c>
      <c r="F18" s="90">
        <v>23824</v>
      </c>
      <c r="G18" s="23" t="s">
        <v>320</v>
      </c>
      <c r="H18" s="23" t="s">
        <v>320</v>
      </c>
      <c r="I18" s="23" t="s">
        <v>275</v>
      </c>
      <c r="J18" s="23" t="s">
        <v>69</v>
      </c>
      <c r="K18" s="23" t="s">
        <v>70</v>
      </c>
      <c r="L18" s="91" t="s">
        <v>293</v>
      </c>
      <c r="M18" s="23" t="s">
        <v>322</v>
      </c>
      <c r="N18" s="23" t="s">
        <v>323</v>
      </c>
      <c r="O18" s="88"/>
      <c r="P18" s="74" t="s">
        <v>326</v>
      </c>
    </row>
    <row r="19" spans="1:17" s="74" customFormat="1" ht="16.5" thickBot="1">
      <c r="A19" s="76">
        <v>17</v>
      </c>
      <c r="B19" s="89">
        <v>45146</v>
      </c>
      <c r="C19" s="72" t="s">
        <v>258</v>
      </c>
      <c r="D19" s="61" t="s">
        <v>327</v>
      </c>
      <c r="E19" s="23" t="s">
        <v>80</v>
      </c>
      <c r="F19" s="90">
        <v>20794</v>
      </c>
      <c r="G19" s="23" t="s">
        <v>328</v>
      </c>
      <c r="H19" s="23" t="s">
        <v>328</v>
      </c>
      <c r="I19" s="23" t="s">
        <v>280</v>
      </c>
      <c r="J19" s="23" t="s">
        <v>69</v>
      </c>
      <c r="K19" s="23" t="s">
        <v>70</v>
      </c>
      <c r="L19" s="91" t="s">
        <v>329</v>
      </c>
      <c r="M19" s="23"/>
      <c r="N19" s="23"/>
      <c r="O19" s="88"/>
      <c r="P19" s="74" t="s">
        <v>330</v>
      </c>
    </row>
    <row r="20" spans="1:17" s="74" customFormat="1" ht="16.5" thickBot="1">
      <c r="A20" s="76">
        <v>18</v>
      </c>
      <c r="B20" s="89">
        <v>45146</v>
      </c>
      <c r="C20" s="72" t="s">
        <v>258</v>
      </c>
      <c r="D20" s="61" t="s">
        <v>331</v>
      </c>
      <c r="E20" s="23" t="s">
        <v>80</v>
      </c>
      <c r="F20" s="90">
        <v>38830</v>
      </c>
      <c r="G20" s="23" t="s">
        <v>284</v>
      </c>
      <c r="H20" s="23" t="s">
        <v>284</v>
      </c>
      <c r="I20" s="23" t="s">
        <v>53</v>
      </c>
      <c r="J20" s="23" t="s">
        <v>69</v>
      </c>
      <c r="K20" s="23" t="s">
        <v>70</v>
      </c>
      <c r="L20" s="91" t="s">
        <v>332</v>
      </c>
      <c r="M20" s="23" t="s">
        <v>333</v>
      </c>
      <c r="N20" s="23" t="s">
        <v>333</v>
      </c>
      <c r="O20" s="88"/>
      <c r="P20" s="74" t="s">
        <v>334</v>
      </c>
    </row>
    <row r="21" spans="1:17" s="74" customFormat="1" ht="16.5" thickBot="1">
      <c r="A21" s="76">
        <v>19</v>
      </c>
      <c r="B21" s="89">
        <v>45147</v>
      </c>
      <c r="C21" s="72" t="s">
        <v>258</v>
      </c>
      <c r="D21" s="61" t="s">
        <v>335</v>
      </c>
      <c r="E21" s="23" t="s">
        <v>80</v>
      </c>
      <c r="F21" s="90">
        <v>26636</v>
      </c>
      <c r="G21" s="23" t="s">
        <v>336</v>
      </c>
      <c r="H21" s="23" t="s">
        <v>336</v>
      </c>
      <c r="I21" s="23" t="s">
        <v>337</v>
      </c>
      <c r="J21" s="23" t="s">
        <v>69</v>
      </c>
      <c r="K21" s="23" t="s">
        <v>70</v>
      </c>
      <c r="L21" s="91" t="s">
        <v>338</v>
      </c>
      <c r="M21" s="23"/>
      <c r="N21" s="23"/>
      <c r="O21" s="88"/>
      <c r="P21" s="74" t="s">
        <v>339</v>
      </c>
    </row>
    <row r="22" spans="1:17" s="74" customFormat="1" ht="16.5" thickBot="1">
      <c r="A22" s="76">
        <v>20</v>
      </c>
      <c r="B22" s="89">
        <v>45147</v>
      </c>
      <c r="C22" s="72" t="s">
        <v>258</v>
      </c>
      <c r="D22" s="61" t="s">
        <v>340</v>
      </c>
      <c r="E22" s="23" t="s">
        <v>80</v>
      </c>
      <c r="F22" s="90">
        <v>19642</v>
      </c>
      <c r="G22" s="23" t="s">
        <v>341</v>
      </c>
      <c r="H22" s="23" t="s">
        <v>341</v>
      </c>
      <c r="I22" s="23" t="s">
        <v>342</v>
      </c>
      <c r="J22" s="23" t="s">
        <v>343</v>
      </c>
      <c r="K22" s="23" t="s">
        <v>344</v>
      </c>
      <c r="L22" s="91" t="s">
        <v>345</v>
      </c>
      <c r="M22" s="23"/>
      <c r="N22" s="23"/>
      <c r="O22" s="88"/>
      <c r="P22" s="74" t="s">
        <v>346</v>
      </c>
      <c r="Q22" s="74" t="s">
        <v>347</v>
      </c>
    </row>
    <row r="23" spans="1:17" s="74" customFormat="1" ht="16.5" thickBot="1">
      <c r="A23" s="76">
        <v>21</v>
      </c>
      <c r="B23" s="89">
        <v>45147</v>
      </c>
      <c r="C23" s="72" t="s">
        <v>258</v>
      </c>
      <c r="D23" s="61" t="s">
        <v>348</v>
      </c>
      <c r="E23" s="23" t="s">
        <v>80</v>
      </c>
      <c r="F23" s="90">
        <v>17359</v>
      </c>
      <c r="G23" s="23" t="s">
        <v>328</v>
      </c>
      <c r="H23" s="23" t="s">
        <v>328</v>
      </c>
      <c r="I23" s="23" t="s">
        <v>275</v>
      </c>
      <c r="J23" s="23" t="s">
        <v>69</v>
      </c>
      <c r="K23" s="23" t="s">
        <v>349</v>
      </c>
      <c r="L23" s="91" t="s">
        <v>350</v>
      </c>
      <c r="M23" s="23"/>
      <c r="N23" s="23"/>
      <c r="O23" s="88"/>
      <c r="P23" s="74" t="s">
        <v>351</v>
      </c>
    </row>
    <row r="24" spans="1:17" s="64" customFormat="1" ht="16.5" thickBot="1">
      <c r="A24" s="76">
        <v>22</v>
      </c>
      <c r="B24" s="89">
        <v>45147</v>
      </c>
      <c r="C24" s="72" t="s">
        <v>258</v>
      </c>
      <c r="D24" s="61" t="s">
        <v>352</v>
      </c>
      <c r="E24" s="23" t="s">
        <v>80</v>
      </c>
      <c r="F24" s="90">
        <v>31810</v>
      </c>
      <c r="G24" s="23" t="s">
        <v>271</v>
      </c>
      <c r="H24" s="23" t="s">
        <v>271</v>
      </c>
      <c r="I24" s="23" t="s">
        <v>353</v>
      </c>
      <c r="J24" s="23" t="s">
        <v>354</v>
      </c>
      <c r="K24" s="23" t="s">
        <v>355</v>
      </c>
      <c r="L24" s="91" t="s">
        <v>356</v>
      </c>
      <c r="M24" s="23"/>
      <c r="N24" s="23"/>
      <c r="O24" s="94"/>
      <c r="P24" s="64" t="s">
        <v>357</v>
      </c>
    </row>
    <row r="25" spans="1:17" s="74" customFormat="1" ht="19.5" customHeight="1" thickBot="1">
      <c r="A25" s="76">
        <v>23</v>
      </c>
      <c r="B25" s="89">
        <v>45147</v>
      </c>
      <c r="C25" s="72" t="s">
        <v>258</v>
      </c>
      <c r="D25" s="61" t="s">
        <v>358</v>
      </c>
      <c r="E25" s="23" t="s">
        <v>80</v>
      </c>
      <c r="F25" s="90">
        <v>20007</v>
      </c>
      <c r="G25" s="23" t="s">
        <v>359</v>
      </c>
      <c r="H25" s="23" t="s">
        <v>360</v>
      </c>
      <c r="I25" s="23" t="s">
        <v>275</v>
      </c>
      <c r="J25" s="23" t="s">
        <v>69</v>
      </c>
      <c r="K25" s="23" t="s">
        <v>70</v>
      </c>
      <c r="L25" s="91" t="s">
        <v>293</v>
      </c>
      <c r="M25" s="23"/>
      <c r="N25" s="23"/>
      <c r="O25" s="88"/>
      <c r="P25" s="74" t="s">
        <v>361</v>
      </c>
      <c r="Q25" s="74" t="s">
        <v>361</v>
      </c>
    </row>
    <row r="26" spans="1:17" s="74" customFormat="1" ht="16.5" thickBot="1">
      <c r="A26" s="76">
        <v>24</v>
      </c>
      <c r="B26" s="89">
        <v>45147</v>
      </c>
      <c r="C26" s="72" t="s">
        <v>258</v>
      </c>
      <c r="D26" s="61" t="s">
        <v>362</v>
      </c>
      <c r="E26" s="23" t="s">
        <v>80</v>
      </c>
      <c r="F26" s="90">
        <v>31810</v>
      </c>
      <c r="G26" s="23" t="s">
        <v>363</v>
      </c>
      <c r="H26" s="23" t="s">
        <v>364</v>
      </c>
      <c r="I26" s="23" t="s">
        <v>365</v>
      </c>
      <c r="J26" s="23" t="s">
        <v>366</v>
      </c>
      <c r="K26" s="23" t="s">
        <v>355</v>
      </c>
      <c r="L26" s="91" t="s">
        <v>356</v>
      </c>
      <c r="M26" s="23"/>
      <c r="N26" s="23"/>
      <c r="O26" s="88"/>
      <c r="P26" s="74" t="s">
        <v>367</v>
      </c>
    </row>
    <row r="27" spans="1:17" s="74" customFormat="1" ht="16.5" thickBot="1">
      <c r="A27" s="76">
        <v>25</v>
      </c>
      <c r="B27" s="89">
        <v>45147</v>
      </c>
      <c r="C27" s="72" t="s">
        <v>258</v>
      </c>
      <c r="D27" s="61" t="s">
        <v>368</v>
      </c>
      <c r="E27" s="23" t="s">
        <v>80</v>
      </c>
      <c r="F27" s="90">
        <v>33936</v>
      </c>
      <c r="G27" s="23" t="s">
        <v>266</v>
      </c>
      <c r="H27" s="23" t="s">
        <v>266</v>
      </c>
      <c r="I27" s="23" t="s">
        <v>369</v>
      </c>
      <c r="J27" s="23" t="s">
        <v>69</v>
      </c>
      <c r="K27" s="23" t="s">
        <v>70</v>
      </c>
      <c r="L27" s="91" t="s">
        <v>370</v>
      </c>
      <c r="M27" s="23"/>
      <c r="N27" s="23"/>
      <c r="O27" s="88"/>
      <c r="P27" s="74" t="s">
        <v>371</v>
      </c>
    </row>
    <row r="28" spans="1:17" s="74" customFormat="1" ht="16.5" thickBot="1">
      <c r="A28" s="76">
        <v>26</v>
      </c>
      <c r="B28" s="89">
        <v>45147</v>
      </c>
      <c r="C28" s="72" t="s">
        <v>258</v>
      </c>
      <c r="D28" s="61" t="s">
        <v>372</v>
      </c>
      <c r="E28" s="23" t="s">
        <v>51</v>
      </c>
      <c r="F28" s="90">
        <v>28488</v>
      </c>
      <c r="G28" s="23" t="s">
        <v>284</v>
      </c>
      <c r="H28" s="23" t="s">
        <v>284</v>
      </c>
      <c r="I28" s="23" t="s">
        <v>275</v>
      </c>
      <c r="J28" s="23" t="s">
        <v>69</v>
      </c>
      <c r="K28" s="23" t="s">
        <v>70</v>
      </c>
      <c r="L28" s="91" t="s">
        <v>329</v>
      </c>
      <c r="M28" s="23"/>
      <c r="N28" s="23"/>
      <c r="O28" s="88"/>
      <c r="P28" s="74" t="s">
        <v>373</v>
      </c>
    </row>
    <row r="29" spans="1:17" s="74" customFormat="1" ht="16.5" thickBot="1">
      <c r="A29" s="76">
        <v>27</v>
      </c>
      <c r="B29" s="89">
        <v>45148</v>
      </c>
      <c r="C29" s="72" t="s">
        <v>258</v>
      </c>
      <c r="D29" s="61" t="s">
        <v>374</v>
      </c>
      <c r="E29" s="23" t="s">
        <v>51</v>
      </c>
      <c r="F29" s="90">
        <v>28837</v>
      </c>
      <c r="G29" s="23" t="s">
        <v>328</v>
      </c>
      <c r="H29" s="23" t="s">
        <v>328</v>
      </c>
      <c r="I29" s="23" t="s">
        <v>275</v>
      </c>
      <c r="J29" s="23" t="s">
        <v>307</v>
      </c>
      <c r="K29" s="23" t="s">
        <v>308</v>
      </c>
      <c r="L29" s="91" t="s">
        <v>375</v>
      </c>
      <c r="M29" s="23"/>
      <c r="N29" s="23"/>
      <c r="O29" s="88"/>
      <c r="P29" s="74" t="s">
        <v>376</v>
      </c>
      <c r="Q29" s="74" t="s">
        <v>377</v>
      </c>
    </row>
    <row r="30" spans="1:17" ht="16.5" thickBot="1">
      <c r="A30" s="76">
        <v>28</v>
      </c>
      <c r="B30" s="89">
        <v>45148</v>
      </c>
      <c r="C30" s="72" t="s">
        <v>258</v>
      </c>
      <c r="D30" s="61" t="s">
        <v>378</v>
      </c>
      <c r="E30" s="23" t="s">
        <v>51</v>
      </c>
      <c r="F30" s="90">
        <v>25277</v>
      </c>
      <c r="G30" s="23" t="s">
        <v>328</v>
      </c>
      <c r="H30" s="23" t="s">
        <v>328</v>
      </c>
      <c r="I30" s="23" t="s">
        <v>275</v>
      </c>
      <c r="J30" s="23" t="s">
        <v>307</v>
      </c>
      <c r="K30" s="23" t="s">
        <v>308</v>
      </c>
      <c r="L30" s="91" t="s">
        <v>379</v>
      </c>
      <c r="M30" s="23"/>
      <c r="N30" s="23"/>
      <c r="O30" s="95"/>
      <c r="P30" t="s">
        <v>380</v>
      </c>
    </row>
    <row r="31" spans="1:17" s="74" customFormat="1" ht="16.5" thickBot="1">
      <c r="A31" s="76">
        <v>29</v>
      </c>
      <c r="B31" s="89">
        <v>45148</v>
      </c>
      <c r="C31" s="72" t="s">
        <v>258</v>
      </c>
      <c r="D31" s="61" t="s">
        <v>381</v>
      </c>
      <c r="E31" s="23" t="s">
        <v>51</v>
      </c>
      <c r="F31" s="90">
        <v>30475</v>
      </c>
      <c r="G31" s="23" t="s">
        <v>87</v>
      </c>
      <c r="H31" s="23" t="s">
        <v>302</v>
      </c>
      <c r="I31" s="23" t="s">
        <v>382</v>
      </c>
      <c r="J31" s="23" t="s">
        <v>383</v>
      </c>
      <c r="K31" s="23" t="s">
        <v>384</v>
      </c>
      <c r="L31" s="91" t="s">
        <v>385</v>
      </c>
      <c r="M31" s="23"/>
      <c r="N31" s="23"/>
      <c r="O31" s="88"/>
      <c r="P31" s="74" t="s">
        <v>386</v>
      </c>
    </row>
    <row r="32" spans="1:17" s="74" customFormat="1" ht="20.25" customHeight="1" thickBot="1">
      <c r="A32" s="76">
        <v>30</v>
      </c>
      <c r="B32" s="89">
        <v>45148</v>
      </c>
      <c r="C32" s="72" t="s">
        <v>387</v>
      </c>
      <c r="D32" s="61" t="s">
        <v>388</v>
      </c>
      <c r="E32" s="23" t="s">
        <v>51</v>
      </c>
      <c r="F32" s="90">
        <v>23710</v>
      </c>
      <c r="G32" s="23" t="s">
        <v>284</v>
      </c>
      <c r="H32" s="23" t="s">
        <v>284</v>
      </c>
      <c r="I32" s="23" t="s">
        <v>389</v>
      </c>
      <c r="J32" s="23" t="s">
        <v>69</v>
      </c>
      <c r="K32" s="23" t="s">
        <v>70</v>
      </c>
      <c r="L32" s="91" t="s">
        <v>390</v>
      </c>
      <c r="M32" s="23"/>
      <c r="N32" s="23"/>
      <c r="O32" s="88"/>
      <c r="P32" s="74" t="s">
        <v>391</v>
      </c>
    </row>
    <row r="33" spans="1:16" s="75" customFormat="1" ht="16.5" thickBot="1">
      <c r="A33" s="76">
        <v>31</v>
      </c>
      <c r="B33" s="89">
        <v>45148</v>
      </c>
      <c r="C33" s="72" t="s">
        <v>258</v>
      </c>
      <c r="D33" s="61" t="s">
        <v>392</v>
      </c>
      <c r="E33" s="23" t="s">
        <v>80</v>
      </c>
      <c r="F33" s="90">
        <v>28208</v>
      </c>
      <c r="G33" s="23" t="s">
        <v>87</v>
      </c>
      <c r="H33" s="23" t="s">
        <v>302</v>
      </c>
      <c r="I33" s="23" t="s">
        <v>393</v>
      </c>
      <c r="J33" s="23" t="s">
        <v>69</v>
      </c>
      <c r="K33" s="23" t="s">
        <v>349</v>
      </c>
      <c r="L33" s="91" t="s">
        <v>394</v>
      </c>
      <c r="M33" s="23"/>
      <c r="N33" s="23"/>
      <c r="O33" s="96"/>
      <c r="P33" s="75" t="s">
        <v>395</v>
      </c>
    </row>
    <row r="34" spans="1:16" s="75" customFormat="1" ht="16.5" thickBot="1">
      <c r="A34" s="76">
        <v>32</v>
      </c>
      <c r="B34" s="89">
        <v>45148</v>
      </c>
      <c r="C34" s="72" t="s">
        <v>258</v>
      </c>
      <c r="D34" s="61" t="s">
        <v>396</v>
      </c>
      <c r="E34" s="23" t="s">
        <v>80</v>
      </c>
      <c r="F34" s="90">
        <v>27055</v>
      </c>
      <c r="G34" s="23" t="s">
        <v>397</v>
      </c>
      <c r="H34" s="23" t="s">
        <v>397</v>
      </c>
      <c r="I34" s="23" t="s">
        <v>398</v>
      </c>
      <c r="J34" s="23" t="s">
        <v>399</v>
      </c>
      <c r="K34" s="23" t="s">
        <v>400</v>
      </c>
      <c r="L34" s="91" t="s">
        <v>401</v>
      </c>
      <c r="M34" s="23"/>
      <c r="N34" s="23"/>
      <c r="O34" s="96"/>
      <c r="P34" s="75" t="s">
        <v>402</v>
      </c>
    </row>
    <row r="35" spans="1:16" s="77" customFormat="1" ht="19.5" customHeight="1" thickBot="1">
      <c r="A35" s="76">
        <v>33</v>
      </c>
      <c r="B35" s="89">
        <v>45149</v>
      </c>
      <c r="C35" s="72" t="s">
        <v>258</v>
      </c>
      <c r="D35" s="61" t="s">
        <v>403</v>
      </c>
      <c r="E35" s="23" t="s">
        <v>51</v>
      </c>
      <c r="F35" s="90">
        <v>22955</v>
      </c>
      <c r="G35" s="23" t="s">
        <v>328</v>
      </c>
      <c r="H35" s="23" t="s">
        <v>328</v>
      </c>
      <c r="I35" s="23" t="s">
        <v>275</v>
      </c>
      <c r="J35" s="23" t="s">
        <v>69</v>
      </c>
      <c r="K35" s="23" t="s">
        <v>349</v>
      </c>
      <c r="L35" s="91" t="s">
        <v>174</v>
      </c>
      <c r="M35" s="23" t="s">
        <v>404</v>
      </c>
      <c r="N35" s="23" t="s">
        <v>405</v>
      </c>
      <c r="O35" s="97"/>
      <c r="P35" s="75">
        <v>6</v>
      </c>
    </row>
    <row r="36" spans="1:16" s="79" customFormat="1" ht="19.5" thickBot="1">
      <c r="A36" s="76">
        <v>34</v>
      </c>
      <c r="B36" s="89">
        <v>45149</v>
      </c>
      <c r="C36" s="72" t="s">
        <v>258</v>
      </c>
      <c r="D36" s="61" t="s">
        <v>406</v>
      </c>
      <c r="E36" s="23" t="s">
        <v>51</v>
      </c>
      <c r="F36" s="90">
        <v>22964</v>
      </c>
      <c r="G36" s="23" t="s">
        <v>284</v>
      </c>
      <c r="H36" s="23" t="s">
        <v>284</v>
      </c>
      <c r="I36" s="23" t="s">
        <v>275</v>
      </c>
      <c r="J36" s="23" t="s">
        <v>69</v>
      </c>
      <c r="K36" s="23" t="s">
        <v>70</v>
      </c>
      <c r="L36" s="91" t="s">
        <v>407</v>
      </c>
      <c r="M36" s="23"/>
      <c r="N36" s="23"/>
      <c r="O36" s="98"/>
      <c r="P36" s="78" t="s">
        <v>408</v>
      </c>
    </row>
    <row r="37" spans="1:16" s="78" customFormat="1" ht="19.5" thickBot="1">
      <c r="A37" s="76">
        <v>35</v>
      </c>
      <c r="B37" s="89">
        <v>45149</v>
      </c>
      <c r="C37" s="72" t="s">
        <v>258</v>
      </c>
      <c r="D37" s="61" t="s">
        <v>409</v>
      </c>
      <c r="E37" s="23" t="s">
        <v>80</v>
      </c>
      <c r="F37" s="90">
        <v>31850</v>
      </c>
      <c r="G37" s="23" t="s">
        <v>284</v>
      </c>
      <c r="H37" s="23" t="s">
        <v>284</v>
      </c>
      <c r="I37" s="23" t="s">
        <v>272</v>
      </c>
      <c r="J37" s="23" t="s">
        <v>69</v>
      </c>
      <c r="K37" s="23" t="s">
        <v>70</v>
      </c>
      <c r="L37" s="91" t="s">
        <v>410</v>
      </c>
      <c r="M37" s="23"/>
      <c r="N37" s="23"/>
      <c r="O37" s="99"/>
      <c r="P37" s="78" t="s">
        <v>411</v>
      </c>
    </row>
    <row r="38" spans="1:16" s="78" customFormat="1" ht="21.75" customHeight="1" thickBot="1">
      <c r="A38" s="76">
        <v>36</v>
      </c>
      <c r="B38" s="89">
        <v>45149</v>
      </c>
      <c r="C38" s="72" t="s">
        <v>258</v>
      </c>
      <c r="D38" s="61" t="s">
        <v>412</v>
      </c>
      <c r="E38" s="23" t="s">
        <v>80</v>
      </c>
      <c r="F38" s="90">
        <v>31180</v>
      </c>
      <c r="G38" s="23" t="s">
        <v>296</v>
      </c>
      <c r="H38" s="23" t="s">
        <v>297</v>
      </c>
      <c r="I38" s="23" t="s">
        <v>413</v>
      </c>
      <c r="J38" s="23" t="s">
        <v>307</v>
      </c>
      <c r="K38" s="23" t="s">
        <v>308</v>
      </c>
      <c r="L38" s="91" t="s">
        <v>414</v>
      </c>
      <c r="M38" s="23"/>
      <c r="N38" s="23"/>
      <c r="O38" s="99"/>
      <c r="P38" s="78" t="s">
        <v>415</v>
      </c>
    </row>
    <row r="39" spans="1:16" s="78" customFormat="1" ht="19.5" customHeight="1" thickBot="1">
      <c r="A39" s="76">
        <v>37</v>
      </c>
      <c r="B39" s="89">
        <v>45149</v>
      </c>
      <c r="C39" s="72" t="s">
        <v>258</v>
      </c>
      <c r="D39" s="61" t="s">
        <v>416</v>
      </c>
      <c r="E39" s="23" t="s">
        <v>80</v>
      </c>
      <c r="F39" s="90">
        <v>21262</v>
      </c>
      <c r="G39" s="23" t="s">
        <v>328</v>
      </c>
      <c r="H39" s="23" t="s">
        <v>328</v>
      </c>
      <c r="I39" s="23" t="s">
        <v>275</v>
      </c>
      <c r="J39" s="23" t="s">
        <v>307</v>
      </c>
      <c r="K39" s="23" t="s">
        <v>308</v>
      </c>
      <c r="L39" s="91" t="s">
        <v>417</v>
      </c>
      <c r="M39" s="23" t="s">
        <v>418</v>
      </c>
      <c r="N39" s="23" t="s">
        <v>419</v>
      </c>
      <c r="O39" s="99"/>
      <c r="P39" s="78" t="s">
        <v>420</v>
      </c>
    </row>
    <row r="40" spans="1:16" s="74" customFormat="1" ht="16.5" thickBot="1">
      <c r="A40" s="76">
        <v>38</v>
      </c>
      <c r="B40" s="89">
        <v>45152</v>
      </c>
      <c r="C40" s="72" t="s">
        <v>258</v>
      </c>
      <c r="D40" s="61" t="s">
        <v>421</v>
      </c>
      <c r="E40" s="23" t="s">
        <v>422</v>
      </c>
      <c r="F40" s="90">
        <v>25125</v>
      </c>
      <c r="G40" s="23" t="s">
        <v>423</v>
      </c>
      <c r="H40" s="23" t="s">
        <v>423</v>
      </c>
      <c r="I40" s="23" t="s">
        <v>321</v>
      </c>
      <c r="J40" s="23" t="s">
        <v>69</v>
      </c>
      <c r="K40" s="23" t="s">
        <v>70</v>
      </c>
      <c r="L40" s="91" t="s">
        <v>424</v>
      </c>
      <c r="M40" s="23"/>
      <c r="N40" s="23"/>
      <c r="O40" s="88"/>
      <c r="P40" s="74" t="s">
        <v>425</v>
      </c>
    </row>
    <row r="41" spans="1:16" s="74" customFormat="1" ht="16.5" thickBot="1">
      <c r="A41" s="76">
        <v>39</v>
      </c>
      <c r="B41" s="89">
        <v>45152</v>
      </c>
      <c r="C41" s="72" t="s">
        <v>258</v>
      </c>
      <c r="D41" s="61" t="s">
        <v>426</v>
      </c>
      <c r="E41" s="23" t="s">
        <v>80</v>
      </c>
      <c r="F41" s="90">
        <v>14055</v>
      </c>
      <c r="G41" s="23" t="s">
        <v>284</v>
      </c>
      <c r="H41" s="23" t="s">
        <v>284</v>
      </c>
      <c r="I41" s="23" t="s">
        <v>427</v>
      </c>
      <c r="J41" s="23" t="s">
        <v>428</v>
      </c>
      <c r="K41" s="23" t="s">
        <v>428</v>
      </c>
      <c r="L41" s="91" t="s">
        <v>429</v>
      </c>
      <c r="M41" s="23"/>
      <c r="N41" s="23"/>
      <c r="O41" s="88"/>
      <c r="P41" s="74" t="s">
        <v>430</v>
      </c>
    </row>
    <row r="42" spans="1:16" ht="19.5" thickBot="1">
      <c r="A42" s="76">
        <v>40</v>
      </c>
      <c r="B42" s="89">
        <v>45152</v>
      </c>
      <c r="C42" s="72" t="s">
        <v>258</v>
      </c>
      <c r="D42" s="61" t="s">
        <v>431</v>
      </c>
      <c r="E42" s="23" t="s">
        <v>80</v>
      </c>
      <c r="F42" s="90">
        <v>24883</v>
      </c>
      <c r="G42" s="23" t="s">
        <v>328</v>
      </c>
      <c r="H42" s="23" t="s">
        <v>284</v>
      </c>
      <c r="I42" s="23" t="s">
        <v>280</v>
      </c>
      <c r="J42" s="23" t="s">
        <v>69</v>
      </c>
      <c r="K42" s="23" t="s">
        <v>70</v>
      </c>
      <c r="L42" s="91" t="s">
        <v>432</v>
      </c>
      <c r="M42" s="23"/>
      <c r="N42" s="23"/>
      <c r="O42" s="95"/>
      <c r="P42" s="60" t="s">
        <v>433</v>
      </c>
    </row>
    <row r="43" spans="1:16" ht="19.5" thickBot="1">
      <c r="A43" s="76">
        <v>41</v>
      </c>
      <c r="B43" s="89">
        <v>45152</v>
      </c>
      <c r="C43" s="72" t="s">
        <v>258</v>
      </c>
      <c r="D43" s="61" t="s">
        <v>434</v>
      </c>
      <c r="E43" s="23" t="s">
        <v>51</v>
      </c>
      <c r="F43" s="90">
        <v>20908</v>
      </c>
      <c r="G43" s="23" t="s">
        <v>435</v>
      </c>
      <c r="H43" s="23" t="s">
        <v>435</v>
      </c>
      <c r="I43" s="23" t="s">
        <v>275</v>
      </c>
      <c r="J43" s="23" t="s">
        <v>69</v>
      </c>
      <c r="K43" s="23" t="s">
        <v>70</v>
      </c>
      <c r="L43" s="91" t="s">
        <v>156</v>
      </c>
      <c r="M43" s="23"/>
      <c r="N43" s="23"/>
      <c r="O43" s="95"/>
      <c r="P43" s="60" t="s">
        <v>436</v>
      </c>
    </row>
    <row r="44" spans="1:16" ht="19.5" thickBot="1">
      <c r="A44" s="76">
        <v>42</v>
      </c>
      <c r="B44" s="89">
        <v>45152</v>
      </c>
      <c r="C44" s="72" t="s">
        <v>258</v>
      </c>
      <c r="D44" s="61" t="s">
        <v>437</v>
      </c>
      <c r="E44" s="23" t="s">
        <v>51</v>
      </c>
      <c r="F44" s="90">
        <v>28426</v>
      </c>
      <c r="G44" s="23" t="s">
        <v>423</v>
      </c>
      <c r="H44" s="23" t="s">
        <v>423</v>
      </c>
      <c r="I44" s="23" t="s">
        <v>438</v>
      </c>
      <c r="J44" s="23" t="s">
        <v>439</v>
      </c>
      <c r="K44" s="23" t="s">
        <v>349</v>
      </c>
      <c r="L44" s="91" t="s">
        <v>440</v>
      </c>
      <c r="M44" s="23"/>
      <c r="N44" s="23"/>
      <c r="O44" s="95"/>
      <c r="P44" s="103" t="s">
        <v>441</v>
      </c>
    </row>
    <row r="45" spans="1:16" ht="16.5" thickBot="1">
      <c r="A45" s="76">
        <v>43</v>
      </c>
      <c r="B45" s="89">
        <v>45152</v>
      </c>
      <c r="C45" s="72" t="s">
        <v>258</v>
      </c>
      <c r="D45" s="61" t="s">
        <v>442</v>
      </c>
      <c r="E45" s="23" t="s">
        <v>51</v>
      </c>
      <c r="F45" s="90">
        <v>27307</v>
      </c>
      <c r="G45" s="23" t="s">
        <v>328</v>
      </c>
      <c r="H45" s="23" t="s">
        <v>328</v>
      </c>
      <c r="I45" s="23" t="s">
        <v>53</v>
      </c>
      <c r="J45" s="23" t="s">
        <v>443</v>
      </c>
      <c r="K45" s="23" t="s">
        <v>444</v>
      </c>
      <c r="L45" s="91" t="s">
        <v>445</v>
      </c>
      <c r="M45" s="23"/>
      <c r="N45" s="23"/>
      <c r="O45" s="95"/>
      <c r="P45" t="s">
        <v>446</v>
      </c>
    </row>
    <row r="46" spans="1:16" s="60" customFormat="1" ht="19.5" thickBot="1">
      <c r="A46" s="76">
        <v>44</v>
      </c>
      <c r="B46" s="89">
        <v>45153</v>
      </c>
      <c r="C46" s="72" t="s">
        <v>258</v>
      </c>
      <c r="D46" s="61" t="s">
        <v>447</v>
      </c>
      <c r="E46" s="23" t="s">
        <v>80</v>
      </c>
      <c r="F46" s="90">
        <v>33500</v>
      </c>
      <c r="G46" s="23" t="s">
        <v>75</v>
      </c>
      <c r="H46" s="23" t="s">
        <v>448</v>
      </c>
      <c r="I46" s="23" t="s">
        <v>449</v>
      </c>
      <c r="J46" s="23" t="s">
        <v>450</v>
      </c>
      <c r="K46" s="23" t="s">
        <v>451</v>
      </c>
      <c r="L46" s="91" t="s">
        <v>452</v>
      </c>
      <c r="M46" s="23"/>
      <c r="N46" s="23"/>
      <c r="O46" s="100"/>
      <c r="P46" s="60" t="s">
        <v>453</v>
      </c>
    </row>
    <row r="47" spans="1:16" s="60" customFormat="1" ht="18.75" customHeight="1" thickBot="1">
      <c r="A47" s="76">
        <v>45</v>
      </c>
      <c r="B47" s="89">
        <v>45155</v>
      </c>
      <c r="C47" s="72" t="s">
        <v>258</v>
      </c>
      <c r="D47" s="61" t="s">
        <v>454</v>
      </c>
      <c r="E47" s="23" t="s">
        <v>80</v>
      </c>
      <c r="F47" s="90">
        <v>30324</v>
      </c>
      <c r="G47" s="23" t="s">
        <v>87</v>
      </c>
      <c r="H47" s="23" t="s">
        <v>88</v>
      </c>
      <c r="I47" s="23" t="s">
        <v>455</v>
      </c>
      <c r="J47" s="23" t="s">
        <v>456</v>
      </c>
      <c r="K47" s="23" t="s">
        <v>70</v>
      </c>
      <c r="L47" s="91" t="s">
        <v>314</v>
      </c>
      <c r="M47" s="23"/>
      <c r="N47" s="23"/>
      <c r="O47" s="100"/>
      <c r="P47" s="60" t="s">
        <v>457</v>
      </c>
    </row>
    <row r="48" spans="1:16" s="64" customFormat="1" ht="16.5" thickBot="1">
      <c r="A48" s="76">
        <v>46</v>
      </c>
      <c r="B48" s="89">
        <v>45155</v>
      </c>
      <c r="C48" s="72" t="s">
        <v>258</v>
      </c>
      <c r="D48" s="61" t="s">
        <v>458</v>
      </c>
      <c r="E48" s="23" t="s">
        <v>80</v>
      </c>
      <c r="F48" s="90">
        <v>28276</v>
      </c>
      <c r="G48" s="23" t="s">
        <v>328</v>
      </c>
      <c r="H48" s="23" t="s">
        <v>328</v>
      </c>
      <c r="I48" s="23" t="s">
        <v>275</v>
      </c>
      <c r="J48" s="23" t="s">
        <v>69</v>
      </c>
      <c r="K48" s="23" t="s">
        <v>459</v>
      </c>
      <c r="L48" s="91" t="s">
        <v>148</v>
      </c>
      <c r="M48" s="23" t="s">
        <v>460</v>
      </c>
      <c r="N48" s="23" t="s">
        <v>461</v>
      </c>
      <c r="O48" s="94"/>
      <c r="P48" s="64" t="s">
        <v>462</v>
      </c>
    </row>
    <row r="49" spans="1:16" s="64" customFormat="1" ht="16.5" thickBot="1">
      <c r="A49" s="76">
        <v>47</v>
      </c>
      <c r="B49" s="89">
        <v>45155</v>
      </c>
      <c r="C49" s="72" t="s">
        <v>258</v>
      </c>
      <c r="D49" s="61" t="s">
        <v>463</v>
      </c>
      <c r="E49" s="23" t="s">
        <v>51</v>
      </c>
      <c r="F49" s="90">
        <v>20594</v>
      </c>
      <c r="G49" s="23" t="s">
        <v>464</v>
      </c>
      <c r="H49" s="23" t="s">
        <v>464</v>
      </c>
      <c r="I49" s="23" t="s">
        <v>465</v>
      </c>
      <c r="J49" s="23" t="s">
        <v>69</v>
      </c>
      <c r="K49" s="23" t="s">
        <v>459</v>
      </c>
      <c r="L49" s="91" t="s">
        <v>466</v>
      </c>
      <c r="M49" s="23"/>
      <c r="N49" s="23"/>
      <c r="O49" s="94"/>
      <c r="P49" s="64" t="s">
        <v>467</v>
      </c>
    </row>
    <row r="50" spans="1:16" ht="16.5" thickBot="1">
      <c r="A50" s="76">
        <v>48</v>
      </c>
      <c r="B50" s="89">
        <v>45155</v>
      </c>
      <c r="C50" s="72" t="s">
        <v>258</v>
      </c>
      <c r="D50" s="61" t="s">
        <v>468</v>
      </c>
      <c r="E50" s="23" t="s">
        <v>51</v>
      </c>
      <c r="F50" s="90">
        <v>21864</v>
      </c>
      <c r="G50" s="23" t="s">
        <v>469</v>
      </c>
      <c r="H50" s="23" t="s">
        <v>470</v>
      </c>
      <c r="I50" s="23" t="s">
        <v>471</v>
      </c>
      <c r="J50" s="23" t="s">
        <v>69</v>
      </c>
      <c r="K50" s="23" t="s">
        <v>70</v>
      </c>
      <c r="L50" s="91" t="s">
        <v>472</v>
      </c>
      <c r="M50" s="23"/>
      <c r="N50" s="23"/>
      <c r="O50" s="95"/>
      <c r="P50" t="s">
        <v>473</v>
      </c>
    </row>
    <row r="51" spans="1:16" ht="16.5" thickBot="1">
      <c r="A51" s="76">
        <v>49</v>
      </c>
      <c r="B51" s="89">
        <v>45155</v>
      </c>
      <c r="C51" s="72" t="s">
        <v>258</v>
      </c>
      <c r="D51" s="61" t="s">
        <v>474</v>
      </c>
      <c r="E51" s="23" t="s">
        <v>51</v>
      </c>
      <c r="F51" s="90">
        <v>33040</v>
      </c>
      <c r="G51" s="23" t="s">
        <v>475</v>
      </c>
      <c r="H51" s="23" t="s">
        <v>284</v>
      </c>
      <c r="I51" s="23" t="s">
        <v>476</v>
      </c>
      <c r="J51" s="23" t="s">
        <v>354</v>
      </c>
      <c r="K51" s="23" t="s">
        <v>477</v>
      </c>
      <c r="L51" s="91" t="s">
        <v>478</v>
      </c>
      <c r="M51" s="23"/>
      <c r="N51" s="23"/>
      <c r="O51" s="95"/>
      <c r="P51" t="s">
        <v>479</v>
      </c>
    </row>
    <row r="52" spans="1:16" ht="16.5" thickBot="1">
      <c r="A52" s="76">
        <v>50</v>
      </c>
      <c r="B52" s="89">
        <v>45155</v>
      </c>
      <c r="C52" s="72" t="s">
        <v>258</v>
      </c>
      <c r="D52" s="61" t="s">
        <v>480</v>
      </c>
      <c r="E52" s="23" t="s">
        <v>51</v>
      </c>
      <c r="F52" s="90">
        <v>31977</v>
      </c>
      <c r="G52" s="23" t="s">
        <v>320</v>
      </c>
      <c r="H52" s="23" t="s">
        <v>320</v>
      </c>
      <c r="I52" s="23" t="s">
        <v>275</v>
      </c>
      <c r="J52" s="23" t="s">
        <v>69</v>
      </c>
      <c r="K52" s="23" t="s">
        <v>70</v>
      </c>
      <c r="L52" s="91" t="s">
        <v>481</v>
      </c>
      <c r="M52" s="23" t="s">
        <v>482</v>
      </c>
      <c r="N52" s="23" t="s">
        <v>483</v>
      </c>
      <c r="O52" s="95"/>
      <c r="P52" s="94" t="s">
        <v>484</v>
      </c>
    </row>
    <row r="53" spans="1:16" ht="16.5" thickBot="1">
      <c r="A53" s="76">
        <v>51</v>
      </c>
      <c r="B53" s="89">
        <v>45155</v>
      </c>
      <c r="C53" s="72" t="s">
        <v>258</v>
      </c>
      <c r="D53" s="61" t="s">
        <v>485</v>
      </c>
      <c r="E53" s="23" t="s">
        <v>80</v>
      </c>
      <c r="F53" s="90">
        <v>33072</v>
      </c>
      <c r="G53" s="23" t="s">
        <v>475</v>
      </c>
      <c r="H53" s="23" t="s">
        <v>284</v>
      </c>
      <c r="I53" s="23" t="s">
        <v>486</v>
      </c>
      <c r="J53" s="23" t="s">
        <v>487</v>
      </c>
      <c r="K53" s="23" t="s">
        <v>105</v>
      </c>
      <c r="L53" s="91" t="s">
        <v>488</v>
      </c>
      <c r="M53" s="23"/>
      <c r="N53" s="23"/>
      <c r="O53" s="95"/>
      <c r="P53" t="s">
        <v>489</v>
      </c>
    </row>
    <row r="54" spans="1:16" ht="16.5" thickBot="1">
      <c r="A54" s="76">
        <v>52</v>
      </c>
      <c r="B54" s="89">
        <v>45156</v>
      </c>
      <c r="C54" s="72" t="s">
        <v>258</v>
      </c>
      <c r="D54" s="61" t="s">
        <v>490</v>
      </c>
      <c r="E54" s="23" t="s">
        <v>51</v>
      </c>
      <c r="F54" s="90">
        <v>29679</v>
      </c>
      <c r="G54" s="23" t="s">
        <v>320</v>
      </c>
      <c r="H54" s="23" t="s">
        <v>320</v>
      </c>
      <c r="I54" s="23" t="s">
        <v>471</v>
      </c>
      <c r="J54" s="23" t="s">
        <v>456</v>
      </c>
      <c r="K54" s="23" t="s">
        <v>70</v>
      </c>
      <c r="L54" s="91" t="s">
        <v>156</v>
      </c>
      <c r="M54" s="23"/>
      <c r="N54" s="23"/>
      <c r="O54" s="95"/>
      <c r="P54" t="s">
        <v>491</v>
      </c>
    </row>
    <row r="55" spans="1:16" ht="16.5" thickBot="1">
      <c r="A55" s="76">
        <v>53</v>
      </c>
      <c r="B55" s="89">
        <v>45156</v>
      </c>
      <c r="C55" s="72" t="s">
        <v>258</v>
      </c>
      <c r="D55" s="61" t="s">
        <v>492</v>
      </c>
      <c r="E55" s="23" t="s">
        <v>80</v>
      </c>
      <c r="F55" s="90">
        <v>16880</v>
      </c>
      <c r="G55" s="23" t="s">
        <v>61</v>
      </c>
      <c r="H55" s="23" t="s">
        <v>284</v>
      </c>
      <c r="I55" s="23" t="s">
        <v>280</v>
      </c>
      <c r="J55" s="23" t="s">
        <v>456</v>
      </c>
      <c r="K55" s="23" t="s">
        <v>70</v>
      </c>
      <c r="L55" s="91" t="s">
        <v>293</v>
      </c>
      <c r="M55" s="23"/>
      <c r="N55" s="23"/>
      <c r="O55" s="95"/>
      <c r="P55" t="s">
        <v>493</v>
      </c>
    </row>
    <row r="56" spans="1:16" ht="16.5" thickBot="1">
      <c r="A56" s="76">
        <v>54</v>
      </c>
      <c r="B56" s="89">
        <v>45159</v>
      </c>
      <c r="C56" s="72" t="s">
        <v>258</v>
      </c>
      <c r="D56" s="61" t="s">
        <v>494</v>
      </c>
      <c r="E56" s="23" t="s">
        <v>51</v>
      </c>
      <c r="F56" s="90">
        <v>20799</v>
      </c>
      <c r="G56" s="23" t="s">
        <v>495</v>
      </c>
      <c r="H56" s="23" t="s">
        <v>495</v>
      </c>
      <c r="I56" s="23" t="s">
        <v>496</v>
      </c>
      <c r="J56" s="23" t="s">
        <v>69</v>
      </c>
      <c r="K56" s="23" t="s">
        <v>70</v>
      </c>
      <c r="L56" s="91" t="s">
        <v>117</v>
      </c>
      <c r="M56" s="23"/>
      <c r="N56" s="23"/>
      <c r="O56" s="95"/>
      <c r="P56" t="s">
        <v>497</v>
      </c>
    </row>
    <row r="57" spans="1:16" ht="16.5" thickBot="1">
      <c r="A57" s="76">
        <v>55</v>
      </c>
      <c r="B57" s="89">
        <v>45159</v>
      </c>
      <c r="C57" s="72" t="s">
        <v>258</v>
      </c>
      <c r="D57" s="61" t="s">
        <v>498</v>
      </c>
      <c r="E57" s="23" t="s">
        <v>80</v>
      </c>
      <c r="F57" s="90">
        <v>20749</v>
      </c>
      <c r="G57" s="23" t="s">
        <v>495</v>
      </c>
      <c r="H57" s="23" t="s">
        <v>495</v>
      </c>
      <c r="I57" s="23" t="s">
        <v>499</v>
      </c>
      <c r="J57" s="23" t="s">
        <v>69</v>
      </c>
      <c r="K57" s="23" t="s">
        <v>70</v>
      </c>
      <c r="L57" s="91" t="s">
        <v>117</v>
      </c>
      <c r="M57" s="23"/>
      <c r="N57" s="23"/>
      <c r="O57" s="95"/>
      <c r="P57" t="s">
        <v>500</v>
      </c>
    </row>
    <row r="58" spans="1:16" ht="16.5" thickBot="1">
      <c r="A58" s="76">
        <v>56</v>
      </c>
      <c r="B58" s="89">
        <v>45159</v>
      </c>
      <c r="C58" s="72" t="s">
        <v>258</v>
      </c>
      <c r="D58" s="61" t="s">
        <v>501</v>
      </c>
      <c r="E58" s="23" t="s">
        <v>51</v>
      </c>
      <c r="F58" s="90">
        <v>33679</v>
      </c>
      <c r="G58" s="23" t="s">
        <v>495</v>
      </c>
      <c r="H58" s="23" t="s">
        <v>495</v>
      </c>
      <c r="I58" s="23" t="s">
        <v>502</v>
      </c>
      <c r="J58" s="23" t="s">
        <v>456</v>
      </c>
      <c r="K58" s="23" t="s">
        <v>70</v>
      </c>
      <c r="L58" s="91" t="s">
        <v>117</v>
      </c>
      <c r="M58" s="23"/>
      <c r="N58" s="23"/>
      <c r="O58" s="95"/>
      <c r="P58" t="s">
        <v>503</v>
      </c>
    </row>
    <row r="59" spans="1:16" ht="16.5" thickBot="1">
      <c r="A59" s="76">
        <v>57</v>
      </c>
      <c r="B59" s="89">
        <v>45159</v>
      </c>
      <c r="C59" s="72" t="s">
        <v>258</v>
      </c>
      <c r="D59" s="61" t="s">
        <v>504</v>
      </c>
      <c r="E59" s="23" t="s">
        <v>80</v>
      </c>
      <c r="F59" s="90">
        <v>27444</v>
      </c>
      <c r="G59" s="23" t="s">
        <v>505</v>
      </c>
      <c r="H59" s="23" t="s">
        <v>505</v>
      </c>
      <c r="I59" s="23" t="s">
        <v>267</v>
      </c>
      <c r="J59" s="23" t="s">
        <v>129</v>
      </c>
      <c r="K59" s="23" t="s">
        <v>506</v>
      </c>
      <c r="L59" s="91" t="s">
        <v>507</v>
      </c>
      <c r="M59" s="23"/>
      <c r="N59" s="23"/>
      <c r="O59" s="95"/>
      <c r="P59" t="s">
        <v>508</v>
      </c>
    </row>
    <row r="60" spans="1:16" ht="16.5" thickBot="1">
      <c r="A60" s="76">
        <v>58</v>
      </c>
      <c r="B60" s="89">
        <v>45159</v>
      </c>
      <c r="C60" s="72" t="s">
        <v>258</v>
      </c>
      <c r="D60" s="61" t="s">
        <v>509</v>
      </c>
      <c r="E60" s="23" t="s">
        <v>80</v>
      </c>
      <c r="F60" s="90">
        <v>24058</v>
      </c>
      <c r="G60" s="23" t="s">
        <v>328</v>
      </c>
      <c r="H60" s="23" t="s">
        <v>328</v>
      </c>
      <c r="I60" s="23" t="s">
        <v>280</v>
      </c>
      <c r="J60" s="23" t="s">
        <v>456</v>
      </c>
      <c r="K60" s="23" t="s">
        <v>70</v>
      </c>
      <c r="L60" s="23" t="s">
        <v>280</v>
      </c>
      <c r="M60" s="23"/>
      <c r="N60" s="23"/>
      <c r="O60" s="95"/>
      <c r="P60" t="s">
        <v>510</v>
      </c>
    </row>
    <row r="61" spans="1:16" ht="16.5" thickBot="1">
      <c r="A61" s="76">
        <v>59</v>
      </c>
      <c r="B61" s="89">
        <v>45159</v>
      </c>
      <c r="C61" s="72" t="s">
        <v>258</v>
      </c>
      <c r="D61" s="61" t="s">
        <v>511</v>
      </c>
      <c r="E61" s="23" t="s">
        <v>51</v>
      </c>
      <c r="F61" s="90">
        <v>20370</v>
      </c>
      <c r="G61" s="23" t="s">
        <v>61</v>
      </c>
      <c r="H61" s="23" t="s">
        <v>284</v>
      </c>
      <c r="I61" s="23" t="s">
        <v>275</v>
      </c>
      <c r="J61" s="23" t="s">
        <v>69</v>
      </c>
      <c r="K61" s="23" t="s">
        <v>70</v>
      </c>
      <c r="L61" s="91" t="s">
        <v>512</v>
      </c>
      <c r="M61" s="23"/>
      <c r="N61" s="23"/>
      <c r="O61" s="95"/>
      <c r="P61" t="s">
        <v>513</v>
      </c>
    </row>
    <row r="62" spans="1:16" ht="16.5" thickBot="1">
      <c r="A62" s="76">
        <v>60</v>
      </c>
      <c r="B62" s="89">
        <v>45159</v>
      </c>
      <c r="C62" s="72" t="s">
        <v>258</v>
      </c>
      <c r="D62" s="61" t="s">
        <v>514</v>
      </c>
      <c r="E62" s="23" t="s">
        <v>80</v>
      </c>
      <c r="F62" s="90">
        <v>27275</v>
      </c>
      <c r="G62" s="23" t="s">
        <v>87</v>
      </c>
      <c r="H62" s="23" t="s">
        <v>515</v>
      </c>
      <c r="I62" s="23" t="s">
        <v>232</v>
      </c>
      <c r="J62" s="23" t="s">
        <v>516</v>
      </c>
      <c r="K62" s="23" t="s">
        <v>70</v>
      </c>
      <c r="L62" s="91" t="s">
        <v>432</v>
      </c>
      <c r="M62" s="23"/>
      <c r="N62" s="23"/>
      <c r="O62" s="95"/>
      <c r="P62" t="s">
        <v>517</v>
      </c>
    </row>
    <row r="63" spans="1:16" ht="16.5" thickBot="1">
      <c r="A63" s="76">
        <v>61</v>
      </c>
      <c r="B63" s="89">
        <v>45159</v>
      </c>
      <c r="C63" s="72" t="s">
        <v>258</v>
      </c>
      <c r="D63" s="61" t="s">
        <v>518</v>
      </c>
      <c r="E63" s="23" t="s">
        <v>51</v>
      </c>
      <c r="F63" s="90">
        <v>23540</v>
      </c>
      <c r="G63" s="23" t="s">
        <v>87</v>
      </c>
      <c r="H63" s="23" t="s">
        <v>515</v>
      </c>
      <c r="I63" s="23" t="s">
        <v>471</v>
      </c>
      <c r="J63" s="23" t="s">
        <v>456</v>
      </c>
      <c r="K63" s="23" t="s">
        <v>70</v>
      </c>
      <c r="L63" s="91" t="s">
        <v>432</v>
      </c>
      <c r="M63" s="23"/>
      <c r="N63" s="23"/>
      <c r="O63" s="95"/>
      <c r="P63" t="s">
        <v>519</v>
      </c>
    </row>
    <row r="64" spans="1:16" ht="16.5" thickBot="1">
      <c r="A64" s="76">
        <v>62</v>
      </c>
      <c r="B64" s="89">
        <v>45159</v>
      </c>
      <c r="C64" s="72" t="s">
        <v>258</v>
      </c>
      <c r="D64" s="61" t="s">
        <v>520</v>
      </c>
      <c r="E64" s="23" t="s">
        <v>51</v>
      </c>
      <c r="F64" s="90">
        <v>22812</v>
      </c>
      <c r="G64" s="23" t="s">
        <v>61</v>
      </c>
      <c r="H64" s="23" t="s">
        <v>284</v>
      </c>
      <c r="I64" s="23" t="s">
        <v>389</v>
      </c>
      <c r="J64" s="23" t="s">
        <v>456</v>
      </c>
      <c r="K64" s="23" t="s">
        <v>70</v>
      </c>
      <c r="L64" s="91" t="s">
        <v>314</v>
      </c>
      <c r="M64" s="23"/>
      <c r="N64" s="23"/>
      <c r="O64" s="95"/>
      <c r="P64" t="s">
        <v>521</v>
      </c>
    </row>
    <row r="65" spans="1:16" ht="16.5" thickBot="1">
      <c r="A65" s="76">
        <v>63</v>
      </c>
      <c r="B65" s="89" t="s">
        <v>522</v>
      </c>
      <c r="C65" s="72" t="s">
        <v>258</v>
      </c>
      <c r="D65" s="61" t="s">
        <v>523</v>
      </c>
      <c r="E65" s="23" t="s">
        <v>80</v>
      </c>
      <c r="F65" s="90">
        <v>21597</v>
      </c>
      <c r="G65" s="23" t="s">
        <v>220</v>
      </c>
      <c r="H65" s="23" t="s">
        <v>220</v>
      </c>
      <c r="I65" s="23" t="s">
        <v>280</v>
      </c>
      <c r="J65" s="23" t="s">
        <v>524</v>
      </c>
      <c r="K65" s="23" t="s">
        <v>524</v>
      </c>
      <c r="L65" s="91" t="s">
        <v>445</v>
      </c>
      <c r="M65" s="23"/>
      <c r="N65" s="23"/>
      <c r="O65" s="95"/>
      <c r="P65" t="s">
        <v>525</v>
      </c>
    </row>
    <row r="66" spans="1:16" ht="16.5" thickBot="1">
      <c r="A66" s="76">
        <v>64</v>
      </c>
      <c r="B66" s="89">
        <v>45162</v>
      </c>
      <c r="C66" s="72" t="s">
        <v>258</v>
      </c>
      <c r="D66" s="61" t="s">
        <v>526</v>
      </c>
      <c r="E66" s="23" t="s">
        <v>80</v>
      </c>
      <c r="F66" s="90">
        <v>26597</v>
      </c>
      <c r="G66" s="23" t="s">
        <v>61</v>
      </c>
      <c r="H66" s="23" t="s">
        <v>284</v>
      </c>
      <c r="I66" s="23" t="s">
        <v>527</v>
      </c>
      <c r="J66" s="23" t="s">
        <v>129</v>
      </c>
      <c r="K66" s="23" t="s">
        <v>506</v>
      </c>
      <c r="L66" s="91" t="s">
        <v>130</v>
      </c>
      <c r="M66" s="23"/>
      <c r="N66" s="23"/>
      <c r="O66" s="95"/>
      <c r="P66" t="s">
        <v>528</v>
      </c>
    </row>
    <row r="67" spans="1:16" ht="16.5" thickBot="1">
      <c r="A67" s="76">
        <v>65</v>
      </c>
      <c r="B67" s="89">
        <v>45162</v>
      </c>
      <c r="C67" s="72" t="s">
        <v>258</v>
      </c>
      <c r="D67" s="61" t="s">
        <v>529</v>
      </c>
      <c r="E67" s="23" t="s">
        <v>51</v>
      </c>
      <c r="F67" s="90">
        <v>18696</v>
      </c>
      <c r="G67" s="23" t="s">
        <v>61</v>
      </c>
      <c r="H67" s="23" t="s">
        <v>284</v>
      </c>
      <c r="I67" s="23" t="s">
        <v>275</v>
      </c>
      <c r="J67" s="23" t="s">
        <v>69</v>
      </c>
      <c r="K67" s="23" t="s">
        <v>70</v>
      </c>
      <c r="L67" s="91" t="s">
        <v>530</v>
      </c>
      <c r="M67" s="23"/>
      <c r="N67" s="23"/>
      <c r="O67" s="95"/>
      <c r="P67" t="s">
        <v>531</v>
      </c>
    </row>
    <row r="68" spans="1:16" ht="16.5" thickBot="1">
      <c r="A68" s="76">
        <v>66</v>
      </c>
      <c r="B68" s="89">
        <v>45162</v>
      </c>
      <c r="C68" s="72" t="s">
        <v>258</v>
      </c>
      <c r="D68" s="61" t="s">
        <v>532</v>
      </c>
      <c r="E68" s="23" t="s">
        <v>80</v>
      </c>
      <c r="F68" s="90">
        <v>24458</v>
      </c>
      <c r="G68" s="23" t="s">
        <v>61</v>
      </c>
      <c r="H68" s="23" t="s">
        <v>284</v>
      </c>
      <c r="I68" s="23" t="s">
        <v>275</v>
      </c>
      <c r="J68" s="23" t="s">
        <v>456</v>
      </c>
      <c r="K68" s="23" t="s">
        <v>70</v>
      </c>
      <c r="L68" s="91" t="s">
        <v>71</v>
      </c>
      <c r="M68" s="23"/>
      <c r="N68" s="23"/>
      <c r="O68" s="95"/>
      <c r="P68" t="s">
        <v>533</v>
      </c>
    </row>
    <row r="69" spans="1:16" ht="16.5" thickBot="1">
      <c r="A69" s="76">
        <v>67</v>
      </c>
      <c r="B69" s="89">
        <v>45163</v>
      </c>
      <c r="C69" s="72" t="s">
        <v>258</v>
      </c>
      <c r="D69" s="61" t="s">
        <v>534</v>
      </c>
      <c r="E69" s="23" t="s">
        <v>80</v>
      </c>
      <c r="F69" s="90">
        <v>23293</v>
      </c>
      <c r="G69" s="23" t="s">
        <v>87</v>
      </c>
      <c r="H69" s="23" t="s">
        <v>302</v>
      </c>
      <c r="I69" s="23" t="s">
        <v>267</v>
      </c>
      <c r="J69" s="23" t="s">
        <v>69</v>
      </c>
      <c r="K69" s="23" t="s">
        <v>147</v>
      </c>
      <c r="L69" s="91" t="s">
        <v>535</v>
      </c>
      <c r="M69" s="23"/>
      <c r="N69" s="23"/>
      <c r="O69" s="95"/>
      <c r="P69" t="s">
        <v>536</v>
      </c>
    </row>
    <row r="70" spans="1:16" ht="16.5" thickBot="1">
      <c r="A70" s="76">
        <v>68</v>
      </c>
      <c r="B70" s="89">
        <v>45163</v>
      </c>
      <c r="C70" s="72" t="s">
        <v>258</v>
      </c>
      <c r="D70" s="61" t="s">
        <v>537</v>
      </c>
      <c r="E70" s="23" t="s">
        <v>51</v>
      </c>
      <c r="F70" s="90">
        <v>29153</v>
      </c>
      <c r="G70" s="23" t="s">
        <v>538</v>
      </c>
      <c r="H70" s="23" t="s">
        <v>539</v>
      </c>
      <c r="I70" s="23" t="s">
        <v>540</v>
      </c>
      <c r="J70" s="23" t="s">
        <v>456</v>
      </c>
      <c r="K70" s="23" t="s">
        <v>70</v>
      </c>
      <c r="L70" s="91" t="s">
        <v>541</v>
      </c>
      <c r="M70" s="23"/>
      <c r="N70" s="23"/>
      <c r="O70" s="95"/>
      <c r="P70" t="s">
        <v>542</v>
      </c>
    </row>
    <row r="71" spans="1:16" ht="16.5" thickBot="1">
      <c r="A71" s="76">
        <v>69</v>
      </c>
      <c r="B71" s="89">
        <v>45163</v>
      </c>
      <c r="C71" s="72" t="s">
        <v>258</v>
      </c>
      <c r="D71" s="61" t="s">
        <v>543</v>
      </c>
      <c r="E71" s="23" t="s">
        <v>51</v>
      </c>
      <c r="F71" s="90">
        <v>18395</v>
      </c>
      <c r="G71" s="23" t="s">
        <v>328</v>
      </c>
      <c r="H71" s="23" t="s">
        <v>328</v>
      </c>
      <c r="I71" s="23" t="s">
        <v>275</v>
      </c>
      <c r="J71" s="23" t="s">
        <v>69</v>
      </c>
      <c r="K71" s="23" t="s">
        <v>70</v>
      </c>
      <c r="L71" s="91"/>
      <c r="M71" s="23"/>
      <c r="N71" s="23"/>
      <c r="O71" s="95"/>
      <c r="P71" t="s">
        <v>544</v>
      </c>
    </row>
    <row r="72" spans="1:16" ht="16.5" thickBot="1">
      <c r="A72" s="76">
        <v>70</v>
      </c>
      <c r="B72" s="89">
        <v>45163</v>
      </c>
      <c r="C72" s="72" t="s">
        <v>258</v>
      </c>
      <c r="D72" s="61" t="s">
        <v>545</v>
      </c>
      <c r="E72" s="23" t="s">
        <v>80</v>
      </c>
      <c r="F72" s="90">
        <v>16926</v>
      </c>
      <c r="G72" s="23" t="s">
        <v>328</v>
      </c>
      <c r="H72" s="23" t="s">
        <v>328</v>
      </c>
      <c r="I72" s="23" t="s">
        <v>275</v>
      </c>
      <c r="J72" s="23" t="s">
        <v>456</v>
      </c>
      <c r="K72" s="23" t="s">
        <v>70</v>
      </c>
      <c r="L72" s="91"/>
      <c r="M72" s="23"/>
      <c r="N72" s="23"/>
      <c r="O72" s="95"/>
      <c r="P72" t="s">
        <v>544</v>
      </c>
    </row>
    <row r="73" spans="1:16" ht="16.5" thickBot="1">
      <c r="A73" s="76">
        <v>71</v>
      </c>
      <c r="B73" s="89">
        <v>45071</v>
      </c>
      <c r="C73" s="72" t="s">
        <v>258</v>
      </c>
      <c r="D73" s="61" t="s">
        <v>546</v>
      </c>
      <c r="E73" s="23" t="s">
        <v>80</v>
      </c>
      <c r="F73" s="90">
        <v>24507</v>
      </c>
      <c r="G73" s="23" t="s">
        <v>475</v>
      </c>
      <c r="H73" s="23" t="s">
        <v>284</v>
      </c>
      <c r="I73" s="23" t="s">
        <v>321</v>
      </c>
      <c r="J73" s="23" t="s">
        <v>456</v>
      </c>
      <c r="K73" s="23" t="s">
        <v>70</v>
      </c>
      <c r="L73" s="91" t="s">
        <v>547</v>
      </c>
      <c r="M73" s="23"/>
      <c r="N73" s="23"/>
      <c r="O73" s="95"/>
      <c r="P73" t="s">
        <v>548</v>
      </c>
    </row>
    <row r="74" spans="1:16" ht="16.5" thickBot="1">
      <c r="A74" s="76">
        <v>72</v>
      </c>
      <c r="B74" s="89">
        <v>45166</v>
      </c>
      <c r="C74" s="72" t="s">
        <v>258</v>
      </c>
      <c r="D74" s="61" t="s">
        <v>549</v>
      </c>
      <c r="E74" s="23" t="s">
        <v>80</v>
      </c>
      <c r="F74" s="90">
        <v>26574</v>
      </c>
      <c r="G74" s="23" t="s">
        <v>328</v>
      </c>
      <c r="H74" s="23" t="s">
        <v>328</v>
      </c>
      <c r="I74" s="23" t="s">
        <v>275</v>
      </c>
      <c r="J74" s="23" t="s">
        <v>69</v>
      </c>
      <c r="K74" s="23" t="s">
        <v>147</v>
      </c>
      <c r="L74" s="91" t="s">
        <v>550</v>
      </c>
      <c r="M74" s="23"/>
      <c r="N74" s="23"/>
      <c r="O74" s="95"/>
      <c r="P74" t="s">
        <v>551</v>
      </c>
    </row>
    <row r="75" spans="1:16" ht="16.5" thickBot="1">
      <c r="A75" s="76">
        <v>73</v>
      </c>
      <c r="B75" s="89">
        <v>45166</v>
      </c>
      <c r="C75" s="72" t="s">
        <v>258</v>
      </c>
      <c r="D75" s="61" t="s">
        <v>552</v>
      </c>
      <c r="E75" s="23" t="s">
        <v>80</v>
      </c>
      <c r="F75" s="90">
        <v>21482</v>
      </c>
      <c r="G75" s="23" t="s">
        <v>75</v>
      </c>
      <c r="H75" s="23" t="s">
        <v>448</v>
      </c>
      <c r="I75" s="23" t="s">
        <v>553</v>
      </c>
      <c r="J75" s="23" t="s">
        <v>69</v>
      </c>
      <c r="K75" s="23" t="s">
        <v>70</v>
      </c>
      <c r="L75" s="91" t="s">
        <v>554</v>
      </c>
      <c r="M75" s="23"/>
      <c r="N75" s="23"/>
      <c r="O75" s="95"/>
      <c r="P75" t="s">
        <v>555</v>
      </c>
    </row>
    <row r="76" spans="1:16" ht="16.5" thickBot="1">
      <c r="A76" s="76">
        <v>74</v>
      </c>
      <c r="B76" s="89">
        <v>45167</v>
      </c>
      <c r="C76" s="72" t="s">
        <v>258</v>
      </c>
      <c r="D76" s="61" t="s">
        <v>556</v>
      </c>
      <c r="E76" s="23" t="s">
        <v>80</v>
      </c>
      <c r="F76" s="90">
        <v>21602</v>
      </c>
      <c r="G76" s="23" t="s">
        <v>284</v>
      </c>
      <c r="H76" s="23" t="s">
        <v>284</v>
      </c>
      <c r="I76" s="23" t="s">
        <v>507</v>
      </c>
      <c r="J76" s="23" t="s">
        <v>129</v>
      </c>
      <c r="K76" s="23" t="s">
        <v>506</v>
      </c>
      <c r="L76" s="91" t="s">
        <v>507</v>
      </c>
      <c r="M76" s="23"/>
      <c r="N76" s="23"/>
      <c r="O76" s="95"/>
      <c r="P76" t="s">
        <v>557</v>
      </c>
    </row>
    <row r="77" spans="1:16" ht="16.5" thickBot="1">
      <c r="A77" s="76">
        <v>75</v>
      </c>
      <c r="B77" s="89">
        <v>45167</v>
      </c>
      <c r="C77" s="72" t="s">
        <v>258</v>
      </c>
      <c r="D77" s="61" t="s">
        <v>558</v>
      </c>
      <c r="E77" s="23" t="s">
        <v>80</v>
      </c>
      <c r="F77" s="90">
        <v>34441</v>
      </c>
      <c r="G77" s="23" t="s">
        <v>61</v>
      </c>
      <c r="H77" s="23" t="s">
        <v>284</v>
      </c>
      <c r="I77" s="23" t="s">
        <v>559</v>
      </c>
      <c r="J77" s="23" t="s">
        <v>456</v>
      </c>
      <c r="K77" s="23" t="s">
        <v>70</v>
      </c>
      <c r="L77" s="91" t="s">
        <v>432</v>
      </c>
      <c r="M77" s="23"/>
      <c r="N77" s="23"/>
      <c r="O77" s="95"/>
      <c r="P77" t="s">
        <v>560</v>
      </c>
    </row>
    <row r="78" spans="1:16" ht="16.5" thickBot="1">
      <c r="A78" s="76">
        <v>76</v>
      </c>
      <c r="B78" s="89">
        <v>45167</v>
      </c>
      <c r="C78" s="72" t="s">
        <v>258</v>
      </c>
      <c r="D78" s="61" t="s">
        <v>561</v>
      </c>
      <c r="E78" s="23" t="s">
        <v>51</v>
      </c>
      <c r="F78" s="90">
        <v>23563</v>
      </c>
      <c r="G78" s="23" t="s">
        <v>562</v>
      </c>
      <c r="H78" s="23" t="s">
        <v>563</v>
      </c>
      <c r="I78" s="23" t="s">
        <v>275</v>
      </c>
      <c r="J78" s="23" t="s">
        <v>69</v>
      </c>
      <c r="K78" s="23" t="s">
        <v>70</v>
      </c>
      <c r="L78" s="91" t="s">
        <v>293</v>
      </c>
      <c r="M78" s="23"/>
      <c r="N78" s="23"/>
      <c r="O78" s="95"/>
      <c r="P78" t="s">
        <v>564</v>
      </c>
    </row>
    <row r="79" spans="1:16" ht="16.5" thickBot="1">
      <c r="A79" s="76">
        <v>77</v>
      </c>
      <c r="B79" s="89">
        <v>45168</v>
      </c>
      <c r="C79" s="72" t="s">
        <v>258</v>
      </c>
      <c r="D79" s="61" t="s">
        <v>565</v>
      </c>
      <c r="E79" s="23" t="s">
        <v>51</v>
      </c>
      <c r="F79" s="90">
        <v>28501</v>
      </c>
      <c r="G79" s="23" t="s">
        <v>505</v>
      </c>
      <c r="H79" s="23" t="s">
        <v>505</v>
      </c>
      <c r="I79" s="23" t="s">
        <v>566</v>
      </c>
      <c r="J79" s="23" t="s">
        <v>69</v>
      </c>
      <c r="K79" s="23" t="s">
        <v>70</v>
      </c>
      <c r="L79" s="91" t="s">
        <v>567</v>
      </c>
      <c r="M79" s="23"/>
      <c r="N79" s="23"/>
      <c r="O79" s="95"/>
      <c r="P79" t="s">
        <v>568</v>
      </c>
    </row>
    <row r="80" spans="1:16" ht="16.5" thickBot="1">
      <c r="A80" s="76">
        <v>78</v>
      </c>
      <c r="B80" s="89">
        <v>45168</v>
      </c>
      <c r="C80" s="72" t="s">
        <v>258</v>
      </c>
      <c r="D80" s="61" t="s">
        <v>569</v>
      </c>
      <c r="E80" s="23" t="s">
        <v>80</v>
      </c>
      <c r="F80" s="90">
        <v>19524</v>
      </c>
      <c r="G80" s="23" t="s">
        <v>570</v>
      </c>
      <c r="H80" s="23" t="s">
        <v>571</v>
      </c>
      <c r="I80" s="23" t="s">
        <v>275</v>
      </c>
      <c r="J80" s="23" t="s">
        <v>69</v>
      </c>
      <c r="K80" s="23" t="s">
        <v>105</v>
      </c>
      <c r="L80" s="91" t="s">
        <v>572</v>
      </c>
      <c r="M80" s="23"/>
      <c r="N80" s="23"/>
      <c r="O80" s="95"/>
      <c r="P80" t="s">
        <v>573</v>
      </c>
    </row>
    <row r="81" spans="1:16" ht="16.5" thickBot="1">
      <c r="A81" s="76">
        <v>79</v>
      </c>
      <c r="B81" s="89">
        <v>45168</v>
      </c>
      <c r="C81" s="72" t="s">
        <v>574</v>
      </c>
      <c r="D81" s="61" t="s">
        <v>575</v>
      </c>
      <c r="E81" s="23" t="s">
        <v>80</v>
      </c>
      <c r="F81" s="90">
        <v>31510</v>
      </c>
      <c r="G81" s="23" t="s">
        <v>61</v>
      </c>
      <c r="H81" s="23" t="s">
        <v>284</v>
      </c>
      <c r="I81" s="23" t="s">
        <v>566</v>
      </c>
      <c r="J81" s="23" t="s">
        <v>428</v>
      </c>
      <c r="K81" s="23" t="s">
        <v>428</v>
      </c>
      <c r="L81" s="91" t="s">
        <v>576</v>
      </c>
      <c r="M81" s="23"/>
      <c r="N81" s="23"/>
      <c r="O81" s="95"/>
      <c r="P81" t="s">
        <v>577</v>
      </c>
    </row>
    <row r="82" spans="1:16" ht="16.5" thickBot="1">
      <c r="A82" s="76">
        <v>80</v>
      </c>
      <c r="B82" s="89">
        <v>45168</v>
      </c>
      <c r="C82" s="72" t="s">
        <v>574</v>
      </c>
      <c r="D82" s="61" t="s">
        <v>578</v>
      </c>
      <c r="E82" s="23" t="s">
        <v>80</v>
      </c>
      <c r="F82" s="90">
        <v>30618</v>
      </c>
      <c r="G82" s="23" t="s">
        <v>61</v>
      </c>
      <c r="H82" s="23" t="s">
        <v>284</v>
      </c>
      <c r="I82" s="23" t="s">
        <v>579</v>
      </c>
      <c r="J82" s="23" t="s">
        <v>307</v>
      </c>
      <c r="K82" s="23" t="s">
        <v>308</v>
      </c>
      <c r="L82" s="91" t="s">
        <v>580</v>
      </c>
      <c r="M82" s="23"/>
      <c r="N82" s="23"/>
      <c r="O82" s="95"/>
      <c r="P82" t="s">
        <v>581</v>
      </c>
    </row>
    <row r="83" spans="1:16" ht="16.5" thickBot="1">
      <c r="A83" s="76">
        <v>81</v>
      </c>
      <c r="B83" s="89">
        <v>45169</v>
      </c>
      <c r="C83" s="72" t="s">
        <v>574</v>
      </c>
      <c r="D83" s="61" t="s">
        <v>582</v>
      </c>
      <c r="E83" s="23" t="s">
        <v>51</v>
      </c>
      <c r="F83" s="90">
        <v>21688</v>
      </c>
      <c r="G83" s="23" t="s">
        <v>583</v>
      </c>
      <c r="H83" s="23" t="s">
        <v>584</v>
      </c>
      <c r="I83" s="23" t="s">
        <v>585</v>
      </c>
      <c r="J83" s="23" t="s">
        <v>456</v>
      </c>
      <c r="K83" s="23" t="s">
        <v>147</v>
      </c>
      <c r="L83" s="91" t="s">
        <v>586</v>
      </c>
      <c r="M83" s="23"/>
      <c r="N83" s="23"/>
      <c r="O83" s="95"/>
      <c r="P83" t="s">
        <v>587</v>
      </c>
    </row>
    <row r="84" spans="1:16" ht="16.5" thickBot="1">
      <c r="A84" s="76">
        <v>82</v>
      </c>
      <c r="B84" s="89">
        <v>45169</v>
      </c>
      <c r="C84" s="72" t="s">
        <v>574</v>
      </c>
      <c r="D84" s="61" t="s">
        <v>588</v>
      </c>
      <c r="E84" s="23" t="s">
        <v>51</v>
      </c>
      <c r="F84" s="90">
        <v>28089</v>
      </c>
      <c r="G84" s="23" t="s">
        <v>475</v>
      </c>
      <c r="H84" s="23" t="s">
        <v>284</v>
      </c>
      <c r="I84" s="23" t="s">
        <v>589</v>
      </c>
      <c r="J84" s="23" t="s">
        <v>69</v>
      </c>
      <c r="K84" s="23" t="s">
        <v>459</v>
      </c>
      <c r="L84" s="91" t="s">
        <v>590</v>
      </c>
      <c r="M84" s="23"/>
      <c r="N84" s="23"/>
      <c r="O84" s="95"/>
      <c r="P84" t="s">
        <v>591</v>
      </c>
    </row>
    <row r="85" spans="1:16" ht="16.5" thickBot="1">
      <c r="A85" s="76">
        <v>83</v>
      </c>
      <c r="B85" s="89">
        <v>45169</v>
      </c>
      <c r="C85" s="72" t="s">
        <v>574</v>
      </c>
      <c r="D85" s="61" t="s">
        <v>588</v>
      </c>
      <c r="E85" s="23" t="s">
        <v>51</v>
      </c>
      <c r="F85" s="90">
        <v>28090</v>
      </c>
      <c r="G85" s="23" t="s">
        <v>475</v>
      </c>
      <c r="H85" s="23" t="s">
        <v>284</v>
      </c>
      <c r="I85" s="23" t="s">
        <v>589</v>
      </c>
      <c r="J85" s="23" t="s">
        <v>69</v>
      </c>
      <c r="K85" s="23" t="s">
        <v>459</v>
      </c>
      <c r="L85" s="91" t="s">
        <v>590</v>
      </c>
      <c r="M85" s="23"/>
      <c r="N85" s="23"/>
      <c r="O85" s="95"/>
      <c r="P85" t="s">
        <v>591</v>
      </c>
    </row>
    <row r="86" spans="1:16" ht="16.5" thickBot="1">
      <c r="A86" s="76">
        <v>84</v>
      </c>
      <c r="B86" s="89">
        <v>45169</v>
      </c>
      <c r="C86" s="72" t="s">
        <v>574</v>
      </c>
      <c r="D86" s="61" t="s">
        <v>592</v>
      </c>
      <c r="E86" s="23" t="s">
        <v>80</v>
      </c>
      <c r="F86" s="90">
        <v>36669</v>
      </c>
      <c r="G86" s="23" t="s">
        <v>61</v>
      </c>
      <c r="H86" s="23" t="s">
        <v>284</v>
      </c>
      <c r="I86" s="23" t="s">
        <v>53</v>
      </c>
      <c r="J86" s="23" t="s">
        <v>399</v>
      </c>
      <c r="K86" s="23" t="s">
        <v>593</v>
      </c>
      <c r="L86" s="91" t="s">
        <v>594</v>
      </c>
      <c r="M86" s="23"/>
      <c r="N86" s="23"/>
      <c r="O86" s="95"/>
      <c r="P86" t="s">
        <v>595</v>
      </c>
    </row>
    <row r="87" spans="1:16" ht="15.75">
      <c r="A87" s="76">
        <v>85</v>
      </c>
      <c r="B87" s="89">
        <v>45169</v>
      </c>
      <c r="C87" s="72" t="s">
        <v>574</v>
      </c>
      <c r="D87" s="61" t="s">
        <v>596</v>
      </c>
      <c r="E87" s="23" t="s">
        <v>51</v>
      </c>
      <c r="F87" s="90">
        <v>35453</v>
      </c>
      <c r="G87" s="23" t="s">
        <v>328</v>
      </c>
      <c r="H87" s="23" t="s">
        <v>328</v>
      </c>
      <c r="I87" s="23" t="s">
        <v>597</v>
      </c>
      <c r="J87" s="23" t="s">
        <v>456</v>
      </c>
      <c r="K87" s="23" t="s">
        <v>70</v>
      </c>
      <c r="L87" s="91" t="s">
        <v>598</v>
      </c>
      <c r="M87" s="23"/>
      <c r="N87" s="23"/>
      <c r="O87" s="95"/>
      <c r="P87" t="s">
        <v>599</v>
      </c>
    </row>
    <row r="88" spans="1:16"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</row>
    <row r="89" spans="1:16"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</row>
    <row r="90" spans="1:16"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</row>
    <row r="91" spans="1:16"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</row>
    <row r="92" spans="1:16"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</row>
    <row r="93" spans="1:16"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</row>
    <row r="94" spans="1:16"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</row>
    <row r="95" spans="1:16"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</row>
    <row r="96" spans="1:16"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</row>
    <row r="97" spans="2:15"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</row>
    <row r="98" spans="2:15"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</row>
    <row r="99" spans="2:15"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</row>
    <row r="100" spans="2:15"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</row>
    <row r="101" spans="2:15"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</row>
    <row r="102" spans="2:15"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</row>
    <row r="103" spans="2:15"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</row>
    <row r="104" spans="2:15"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</row>
    <row r="105" spans="2:15"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</row>
    <row r="106" spans="2:15"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</row>
    <row r="107" spans="2:15"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</row>
    <row r="108" spans="2:15"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</row>
    <row r="109" spans="2:15"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</row>
    <row r="110" spans="2:15"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</row>
    <row r="111" spans="2:15"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</row>
    <row r="112" spans="2:15"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</row>
    <row r="113" spans="2:15"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</row>
    <row r="114" spans="2:15"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</row>
    <row r="115" spans="2:15"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</row>
    <row r="116" spans="2:15"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</row>
    <row r="117" spans="2:15"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</row>
    <row r="118" spans="2:15"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</row>
    <row r="119" spans="2:15"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</row>
    <row r="120" spans="2:15"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</row>
    <row r="121" spans="2:15"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</row>
    <row r="122" spans="2:15"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</row>
    <row r="123" spans="2:15"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</row>
    <row r="124" spans="2:15"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</row>
    <row r="125" spans="2:15"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</row>
    <row r="126" spans="2:15"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</row>
    <row r="127" spans="2:15"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</row>
    <row r="128" spans="2:15"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</row>
    <row r="129" spans="2:15"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</row>
    <row r="130" spans="2:15"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</row>
    <row r="131" spans="2:15"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</row>
    <row r="132" spans="2:15"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</row>
    <row r="133" spans="2:15"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</row>
    <row r="134" spans="2:15"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</row>
    <row r="135" spans="2:15"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</row>
    <row r="136" spans="2:15"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</row>
    <row r="137" spans="2:15"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</row>
    <row r="138" spans="2:15"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</row>
    <row r="139" spans="2:15"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</row>
    <row r="140" spans="2:15"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</row>
    <row r="141" spans="2:15"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</row>
    <row r="142" spans="2:15"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</row>
    <row r="143" spans="2:15"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</row>
    <row r="144" spans="2:15"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</row>
    <row r="145" spans="2:15"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</row>
    <row r="146" spans="2:15"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</row>
    <row r="147" spans="2:15"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</row>
    <row r="148" spans="2:15"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</row>
    <row r="149" spans="2:15"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</row>
    <row r="150" spans="2:15"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</row>
    <row r="151" spans="2:15"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</row>
    <row r="152" spans="2:15"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</row>
    <row r="153" spans="2:15"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</row>
    <row r="154" spans="2:15"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</row>
    <row r="155" spans="2:15"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</row>
    <row r="156" spans="2:15"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</row>
    <row r="157" spans="2:15"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</row>
    <row r="158" spans="2:15"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</row>
    <row r="159" spans="2:15"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</row>
    <row r="160" spans="2:15"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</row>
    <row r="161" spans="2:15"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</row>
    <row r="162" spans="2:15"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</row>
    <row r="163" spans="2:15"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</row>
    <row r="164" spans="2:15"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</row>
    <row r="165" spans="2:15"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</row>
    <row r="166" spans="2:15"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</row>
    <row r="167" spans="2:15"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</row>
    <row r="168" spans="2:15"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</row>
    <row r="169" spans="2:15"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</row>
    <row r="170" spans="2:15"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</row>
    <row r="171" spans="2:15"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</row>
    <row r="172" spans="2:15"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</row>
    <row r="173" spans="2:15"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</row>
    <row r="174" spans="2:15"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</row>
    <row r="175" spans="2:15"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</row>
    <row r="176" spans="2:15"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</row>
    <row r="177" spans="2:15"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</row>
    <row r="178" spans="2:15"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</row>
    <row r="179" spans="2:15"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</row>
    <row r="180" spans="2:15"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</row>
    <row r="181" spans="2:15"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</row>
    <row r="182" spans="2:15"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</row>
    <row r="183" spans="2:15"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</row>
    <row r="184" spans="2:15"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</row>
    <row r="185" spans="2:15"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</row>
    <row r="186" spans="2:15"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</row>
    <row r="187" spans="2:15"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</row>
    <row r="188" spans="2:15"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</row>
    <row r="189" spans="2:15"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</row>
    <row r="190" spans="2:15"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</row>
    <row r="191" spans="2:15"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</row>
    <row r="192" spans="2:15"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</row>
    <row r="193" spans="2:15"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</row>
    <row r="194" spans="2:15"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</row>
    <row r="195" spans="2:15"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</row>
    <row r="196" spans="2:15"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</row>
    <row r="197" spans="2:15"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</row>
    <row r="198" spans="2:15"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</row>
    <row r="199" spans="2:15"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</row>
    <row r="200" spans="2:15"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</row>
    <row r="201" spans="2:15"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</row>
    <row r="202" spans="2:15"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</row>
    <row r="203" spans="2:15"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</row>
    <row r="204" spans="2:15"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</row>
    <row r="205" spans="2:15"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</row>
    <row r="206" spans="2:15"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</row>
    <row r="207" spans="2:15"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</row>
    <row r="208" spans="2:15"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</row>
    <row r="209" spans="2:15"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</row>
    <row r="210" spans="2:15"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</row>
    <row r="211" spans="2:15"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</row>
    <row r="212" spans="2:15"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</row>
    <row r="213" spans="2:15"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</row>
    <row r="214" spans="2:15"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</row>
    <row r="215" spans="2:15"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</row>
    <row r="216" spans="2:15"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</row>
    <row r="217" spans="2:15"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</row>
    <row r="218" spans="2:15"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</row>
    <row r="219" spans="2:15"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</row>
    <row r="220" spans="2:15"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</row>
    <row r="221" spans="2:15"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</row>
    <row r="222" spans="2:15"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</row>
    <row r="223" spans="2:15"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</row>
    <row r="224" spans="2:15"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</row>
    <row r="225" spans="2:15"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</row>
    <row r="226" spans="2:15">
      <c r="B226" s="95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</row>
    <row r="227" spans="2:15"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</row>
    <row r="228" spans="2:15"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</row>
    <row r="229" spans="2:15">
      <c r="B229" s="95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</row>
    <row r="230" spans="2:15"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</row>
    <row r="231" spans="2:15"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</row>
    <row r="232" spans="2:15"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</row>
    <row r="233" spans="2:15"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</row>
    <row r="234" spans="2:15"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</row>
    <row r="235" spans="2:15">
      <c r="B235" s="95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</row>
    <row r="236" spans="2:15">
      <c r="B236" s="95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</row>
    <row r="237" spans="2:15">
      <c r="B237" s="95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</row>
    <row r="238" spans="2:15">
      <c r="B238" s="95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</row>
    <row r="239" spans="2:15">
      <c r="B239" s="95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</row>
    <row r="240" spans="2:15">
      <c r="B240" s="95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</row>
    <row r="241" spans="2:15">
      <c r="B241" s="95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</row>
    <row r="242" spans="2:15"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</row>
    <row r="243" spans="2:15">
      <c r="B243" s="95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</row>
    <row r="244" spans="2:15">
      <c r="B244" s="95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</row>
    <row r="245" spans="2:15">
      <c r="B245" s="95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</row>
    <row r="246" spans="2:15">
      <c r="B246" s="95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</row>
    <row r="247" spans="2:15">
      <c r="B247" s="95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</row>
    <row r="248" spans="2:15">
      <c r="B248" s="95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</row>
    <row r="249" spans="2:15">
      <c r="B249" s="95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</row>
    <row r="250" spans="2:15">
      <c r="B250" s="95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</row>
    <row r="251" spans="2:15">
      <c r="B251" s="95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</row>
    <row r="252" spans="2:15">
      <c r="B252" s="95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</row>
    <row r="253" spans="2:15">
      <c r="B253" s="95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</row>
    <row r="254" spans="2:15">
      <c r="B254" s="95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</row>
    <row r="255" spans="2:15">
      <c r="B255" s="95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</row>
    <row r="256" spans="2:15">
      <c r="B256" s="95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</row>
    <row r="257" spans="2:15">
      <c r="B257" s="95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</row>
    <row r="258" spans="2:15">
      <c r="B258" s="95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</row>
    <row r="259" spans="2:15">
      <c r="B259" s="95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</row>
    <row r="260" spans="2:15">
      <c r="B260" s="95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</row>
    <row r="261" spans="2:15">
      <c r="B261" s="95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</row>
    <row r="262" spans="2:15">
      <c r="B262" s="95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</row>
    <row r="263" spans="2:15">
      <c r="B263" s="95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</row>
    <row r="264" spans="2:15">
      <c r="B264" s="95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</row>
    <row r="265" spans="2:15">
      <c r="B265" s="95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</row>
    <row r="266" spans="2:15">
      <c r="B266" s="95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</row>
    <row r="267" spans="2:15">
      <c r="B267" s="95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</row>
    <row r="268" spans="2:15">
      <c r="B268" s="95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</row>
    <row r="269" spans="2:15">
      <c r="B269" s="95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</row>
    <row r="270" spans="2:15">
      <c r="B270" s="95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</row>
    <row r="271" spans="2:15">
      <c r="B271" s="95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</row>
    <row r="272" spans="2:15">
      <c r="B272" s="95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</row>
    <row r="273" spans="2:15">
      <c r="B273" s="95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</row>
    <row r="274" spans="2:15">
      <c r="B274" s="95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</row>
    <row r="275" spans="2:15">
      <c r="B275" s="95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</row>
    <row r="276" spans="2:15">
      <c r="B276" s="95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</row>
    <row r="277" spans="2:15">
      <c r="B277" s="95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</row>
    <row r="278" spans="2:15">
      <c r="B278" s="95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</row>
    <row r="279" spans="2:15">
      <c r="B279" s="95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</row>
    <row r="280" spans="2:15">
      <c r="B280" s="95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</row>
    <row r="281" spans="2:15">
      <c r="B281" s="95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</row>
    <row r="282" spans="2:15">
      <c r="B282" s="95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</row>
    <row r="283" spans="2:15">
      <c r="B283" s="95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</row>
    <row r="284" spans="2:15">
      <c r="B284" s="95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</row>
    <row r="285" spans="2:15">
      <c r="B285" s="95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</row>
    <row r="286" spans="2:15">
      <c r="B286" s="95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</row>
    <row r="287" spans="2:15">
      <c r="B287" s="95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</row>
    <row r="288" spans="2:15">
      <c r="B288" s="95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</row>
    <row r="289" spans="2:15">
      <c r="B289" s="95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</row>
    <row r="290" spans="2:15">
      <c r="B290" s="95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</row>
    <row r="291" spans="2:15">
      <c r="B291" s="95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</row>
    <row r="292" spans="2:15">
      <c r="B292" s="95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</row>
    <row r="293" spans="2:15">
      <c r="B293" s="95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</row>
    <row r="294" spans="2:15">
      <c r="B294" s="95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</row>
    <row r="295" spans="2:15">
      <c r="B295" s="95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</row>
    <row r="296" spans="2:15">
      <c r="B296" s="95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</row>
    <row r="297" spans="2:15">
      <c r="B297" s="95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</row>
    <row r="298" spans="2:15">
      <c r="B298" s="95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</row>
    <row r="299" spans="2:15">
      <c r="B299" s="95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</row>
    <row r="300" spans="2:15">
      <c r="B300" s="95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</row>
    <row r="301" spans="2:15">
      <c r="B301" s="95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</row>
    <row r="302" spans="2:15">
      <c r="B302" s="95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</row>
    <row r="303" spans="2:15">
      <c r="B303" s="95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</row>
    <row r="304" spans="2:15">
      <c r="B304" s="95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</row>
    <row r="305" spans="2:15">
      <c r="B305" s="95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</row>
    <row r="306" spans="2:15">
      <c r="B306" s="95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</row>
    <row r="307" spans="2:15">
      <c r="B307" s="95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</row>
    <row r="308" spans="2:15">
      <c r="B308" s="95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</row>
    <row r="309" spans="2:15">
      <c r="B309" s="95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</row>
    <row r="310" spans="2:15">
      <c r="B310" s="95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</row>
    <row r="311" spans="2:15">
      <c r="B311" s="95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</row>
    <row r="312" spans="2:15">
      <c r="B312" s="95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</row>
    <row r="313" spans="2:15">
      <c r="B313" s="95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</row>
    <row r="314" spans="2:15">
      <c r="B314" s="95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</row>
    <row r="315" spans="2:15">
      <c r="B315" s="95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</row>
    <row r="316" spans="2:15">
      <c r="B316" s="95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</row>
    <row r="317" spans="2:15">
      <c r="B317" s="95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</row>
    <row r="318" spans="2:15">
      <c r="B318" s="95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</row>
    <row r="319" spans="2:15">
      <c r="B319" s="95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</row>
    <row r="320" spans="2:15">
      <c r="B320" s="95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</row>
    <row r="321" spans="2:15">
      <c r="B321" s="95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</row>
    <row r="322" spans="2:15">
      <c r="B322" s="95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</row>
    <row r="323" spans="2:15">
      <c r="B323" s="95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</row>
    <row r="324" spans="2:15">
      <c r="B324" s="95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</row>
    <row r="325" spans="2:15">
      <c r="B325" s="95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</row>
    <row r="326" spans="2:15">
      <c r="B326" s="95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</row>
    <row r="327" spans="2:15">
      <c r="B327" s="95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</row>
    <row r="328" spans="2:15">
      <c r="B328" s="95"/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</row>
    <row r="329" spans="2:15">
      <c r="B329" s="95"/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</row>
    <row r="330" spans="2:15">
      <c r="B330" s="95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</row>
    <row r="331" spans="2:15">
      <c r="B331" s="95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</row>
    <row r="332" spans="2:15">
      <c r="B332" s="95"/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</row>
    <row r="333" spans="2:15">
      <c r="B333" s="95"/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</row>
    <row r="334" spans="2:15">
      <c r="B334" s="95"/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</row>
    <row r="335" spans="2:15">
      <c r="B335" s="95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</row>
    <row r="336" spans="2:15">
      <c r="B336" s="95"/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</row>
    <row r="337" spans="2:15">
      <c r="B337" s="95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</row>
    <row r="338" spans="2:15">
      <c r="B338" s="95"/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</row>
    <row r="339" spans="2:15">
      <c r="B339" s="95"/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</row>
    <row r="340" spans="2:15">
      <c r="B340" s="95"/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</row>
    <row r="341" spans="2:15">
      <c r="B341" s="95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</row>
    <row r="342" spans="2:15">
      <c r="B342" s="95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</row>
    <row r="343" spans="2:15">
      <c r="B343" s="95"/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</row>
    <row r="344" spans="2:15">
      <c r="B344" s="95"/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</row>
    <row r="345" spans="2:15">
      <c r="B345" s="95"/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</row>
    <row r="346" spans="2:15">
      <c r="B346" s="95"/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</row>
    <row r="347" spans="2:15">
      <c r="B347" s="95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</row>
    <row r="348" spans="2:15">
      <c r="B348" s="95"/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</row>
    <row r="349" spans="2:15">
      <c r="B349" s="95"/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</row>
    <row r="350" spans="2:15">
      <c r="B350" s="95"/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</row>
    <row r="351" spans="2:15">
      <c r="B351" s="95"/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</row>
    <row r="352" spans="2:15">
      <c r="B352" s="95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</row>
    <row r="353" spans="2:15">
      <c r="B353" s="95"/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</row>
    <row r="354" spans="2:15">
      <c r="B354" s="95"/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</row>
    <row r="355" spans="2:15">
      <c r="B355" s="95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</row>
    <row r="356" spans="2:15">
      <c r="B356" s="95"/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</row>
    <row r="357" spans="2:15">
      <c r="B357" s="95"/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</row>
    <row r="358" spans="2:15">
      <c r="B358" s="95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</row>
    <row r="359" spans="2:15">
      <c r="B359" s="95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</row>
    <row r="360" spans="2:15">
      <c r="B360" s="95"/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</row>
    <row r="361" spans="2:15">
      <c r="B361" s="95"/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</row>
    <row r="362" spans="2:15">
      <c r="B362" s="95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</row>
    <row r="363" spans="2:15">
      <c r="B363" s="95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</row>
    <row r="364" spans="2:15">
      <c r="B364" s="95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</row>
    <row r="365" spans="2:15">
      <c r="B365" s="95"/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</row>
    <row r="366" spans="2:15">
      <c r="B366" s="95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</row>
    <row r="367" spans="2:15">
      <c r="B367" s="95"/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</row>
    <row r="368" spans="2:15">
      <c r="B368" s="95"/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</row>
    <row r="369" spans="2:15">
      <c r="B369" s="95"/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</row>
    <row r="370" spans="2:15">
      <c r="B370" s="95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</row>
    <row r="371" spans="2:15">
      <c r="B371" s="95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</row>
    <row r="372" spans="2:15">
      <c r="B372" s="95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</row>
    <row r="373" spans="2:15">
      <c r="B373" s="95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</row>
    <row r="374" spans="2:15">
      <c r="B374" s="95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</row>
    <row r="375" spans="2:15">
      <c r="B375" s="95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</row>
    <row r="376" spans="2:15">
      <c r="B376" s="95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</row>
    <row r="377" spans="2:15">
      <c r="B377" s="95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</row>
    <row r="378" spans="2:15">
      <c r="B378" s="95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</row>
    <row r="379" spans="2:15">
      <c r="B379" s="95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</row>
    <row r="380" spans="2:15">
      <c r="B380" s="95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</row>
    <row r="381" spans="2:15">
      <c r="B381" s="95"/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</row>
    <row r="382" spans="2:15">
      <c r="B382" s="95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</row>
    <row r="383" spans="2:15">
      <c r="B383" s="95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</row>
    <row r="384" spans="2:15">
      <c r="B384" s="95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</row>
    <row r="385" spans="2:15">
      <c r="B385" s="95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</row>
    <row r="386" spans="2:15">
      <c r="B386" s="95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</row>
    <row r="387" spans="2:15">
      <c r="B387" s="95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</row>
    <row r="388" spans="2:15">
      <c r="B388" s="95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</row>
    <row r="389" spans="2:15">
      <c r="B389" s="95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</row>
    <row r="390" spans="2:15">
      <c r="B390" s="95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</row>
    <row r="391" spans="2:15">
      <c r="B391" s="95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</row>
    <row r="392" spans="2:15">
      <c r="B392" s="95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</row>
    <row r="393" spans="2:15">
      <c r="B393" s="95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</row>
    <row r="394" spans="2:15">
      <c r="B394" s="95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</row>
    <row r="395" spans="2:15">
      <c r="B395" s="95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</row>
    <row r="396" spans="2:15">
      <c r="B396" s="95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</row>
    <row r="397" spans="2:15">
      <c r="B397" s="95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</row>
    <row r="398" spans="2:15">
      <c r="B398" s="95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</row>
    <row r="399" spans="2:15">
      <c r="B399" s="95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</row>
    <row r="400" spans="2:15">
      <c r="B400" s="95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</row>
    <row r="401" spans="2:15">
      <c r="B401" s="95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</row>
    <row r="402" spans="2:15">
      <c r="B402" s="95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</row>
    <row r="403" spans="2:15">
      <c r="B403" s="95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</row>
    <row r="404" spans="2:15">
      <c r="B404" s="95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</row>
    <row r="405" spans="2:15">
      <c r="B405" s="95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</row>
    <row r="406" spans="2:15">
      <c r="B406" s="95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</row>
    <row r="407" spans="2:15">
      <c r="B407" s="95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</row>
    <row r="408" spans="2:15">
      <c r="B408" s="95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</row>
    <row r="409" spans="2:15">
      <c r="B409" s="95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</row>
    <row r="410" spans="2:15">
      <c r="B410" s="95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</row>
    <row r="411" spans="2:15">
      <c r="B411" s="95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</row>
    <row r="412" spans="2:15">
      <c r="B412" s="95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</row>
    <row r="413" spans="2:15">
      <c r="B413" s="95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</row>
    <row r="414" spans="2:15">
      <c r="B414" s="95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</row>
    <row r="415" spans="2:15">
      <c r="B415" s="95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</row>
    <row r="416" spans="2:15">
      <c r="B416" s="95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</row>
    <row r="417" spans="2:15">
      <c r="B417" s="95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</row>
    <row r="418" spans="2:15">
      <c r="B418" s="95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</row>
    <row r="419" spans="2:15">
      <c r="B419" s="95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</row>
    <row r="420" spans="2:15">
      <c r="B420" s="95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</row>
    <row r="421" spans="2:15">
      <c r="B421" s="95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</row>
    <row r="422" spans="2:15">
      <c r="B422" s="95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</row>
    <row r="423" spans="2:15">
      <c r="B423" s="95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</row>
    <row r="424" spans="2:15">
      <c r="B424" s="95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</row>
    <row r="425" spans="2:15">
      <c r="B425" s="95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</row>
    <row r="426" spans="2:15">
      <c r="B426" s="95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</row>
    <row r="427" spans="2:15">
      <c r="B427" s="95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</row>
    <row r="428" spans="2:15">
      <c r="B428" s="95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</row>
    <row r="429" spans="2:15">
      <c r="B429" s="95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</row>
    <row r="430" spans="2:15">
      <c r="B430" s="95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</row>
    <row r="431" spans="2:15">
      <c r="B431" s="95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</row>
    <row r="432" spans="2:15">
      <c r="B432" s="95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</row>
    <row r="433" spans="2:15">
      <c r="B433" s="95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</row>
    <row r="434" spans="2:15">
      <c r="B434" s="95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</row>
    <row r="435" spans="2:15">
      <c r="B435" s="95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</row>
    <row r="436" spans="2:15">
      <c r="B436" s="95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</row>
    <row r="437" spans="2:15">
      <c r="B437" s="95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</row>
    <row r="438" spans="2:15">
      <c r="B438" s="95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</row>
    <row r="439" spans="2:15">
      <c r="B439" s="95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</row>
    <row r="440" spans="2:15">
      <c r="B440" s="95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</row>
    <row r="441" spans="2:15">
      <c r="B441" s="95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</row>
    <row r="442" spans="2:15">
      <c r="B442" s="95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</row>
    <row r="443" spans="2:15">
      <c r="B443" s="95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</row>
    <row r="444" spans="2:15">
      <c r="B444" s="95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</row>
    <row r="445" spans="2:15">
      <c r="B445" s="95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</row>
    <row r="446" spans="2:15">
      <c r="B446" s="95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</row>
    <row r="447" spans="2:15">
      <c r="B447" s="95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</row>
    <row r="448" spans="2:15">
      <c r="B448" s="95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</row>
    <row r="449" spans="2:15">
      <c r="B449" s="95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</row>
    <row r="450" spans="2:15">
      <c r="B450" s="95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</row>
    <row r="451" spans="2:15">
      <c r="B451" s="95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</row>
    <row r="452" spans="2:15">
      <c r="B452" s="95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</row>
    <row r="453" spans="2:15">
      <c r="B453" s="95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</row>
    <row r="454" spans="2:15">
      <c r="B454" s="95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</row>
    <row r="455" spans="2:15">
      <c r="B455" s="95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</row>
    <row r="456" spans="2:15">
      <c r="B456" s="95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</row>
    <row r="457" spans="2:15">
      <c r="B457" s="95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</row>
    <row r="458" spans="2:15">
      <c r="B458" s="95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</row>
    <row r="459" spans="2:15">
      <c r="B459" s="95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</row>
    <row r="460" spans="2:15">
      <c r="B460" s="95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</row>
    <row r="461" spans="2:15">
      <c r="B461" s="95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</row>
    <row r="462" spans="2:15">
      <c r="B462" s="95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</row>
    <row r="463" spans="2:15">
      <c r="B463" s="95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</row>
    <row r="464" spans="2:15">
      <c r="B464" s="95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</row>
    <row r="465" spans="2:15">
      <c r="B465" s="95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</row>
    <row r="466" spans="2:15">
      <c r="B466" s="95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</row>
    <row r="467" spans="2:15">
      <c r="B467" s="95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</row>
    <row r="468" spans="2:15">
      <c r="B468" s="95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</row>
    <row r="469" spans="2:15">
      <c r="B469" s="95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</row>
    <row r="470" spans="2:15">
      <c r="B470" s="95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</row>
    <row r="471" spans="2:15">
      <c r="B471" s="95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</row>
    <row r="472" spans="2:15">
      <c r="B472" s="95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</row>
    <row r="473" spans="2:15">
      <c r="B473" s="95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</row>
    <row r="474" spans="2:15">
      <c r="B474" s="95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</row>
    <row r="475" spans="2:15">
      <c r="B475" s="95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</row>
    <row r="476" spans="2:15">
      <c r="B476" s="95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</row>
    <row r="477" spans="2:15">
      <c r="B477" s="95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</row>
    <row r="478" spans="2:15">
      <c r="B478" s="95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</row>
    <row r="479" spans="2:15">
      <c r="B479" s="95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</row>
    <row r="480" spans="2:15">
      <c r="B480" s="95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</row>
    <row r="481" spans="2:15">
      <c r="B481" s="95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</row>
    <row r="482" spans="2:15">
      <c r="B482" s="95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</row>
    <row r="483" spans="2:15">
      <c r="B483" s="95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</row>
    <row r="484" spans="2:15">
      <c r="B484" s="95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</row>
    <row r="485" spans="2:15">
      <c r="B485" s="95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</row>
    <row r="486" spans="2:15">
      <c r="B486" s="95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</row>
    <row r="487" spans="2:15">
      <c r="B487" s="95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</row>
    <row r="488" spans="2:15">
      <c r="B488" s="95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</row>
    <row r="489" spans="2:15">
      <c r="B489" s="95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</row>
    <row r="490" spans="2:15">
      <c r="B490" s="95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</row>
    <row r="491" spans="2:15">
      <c r="B491" s="95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</row>
    <row r="492" spans="2:15">
      <c r="B492" s="95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</row>
    <row r="493" spans="2:15">
      <c r="B493" s="95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</row>
    <row r="494" spans="2:15">
      <c r="B494" s="95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</row>
    <row r="495" spans="2:15">
      <c r="B495" s="95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</row>
    <row r="496" spans="2:15">
      <c r="B496" s="95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</row>
    <row r="497" spans="2:15">
      <c r="B497" s="95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</row>
    <row r="498" spans="2:15">
      <c r="B498" s="95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</row>
    <row r="499" spans="2:15">
      <c r="B499" s="95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</row>
    <row r="500" spans="2:15">
      <c r="B500" s="95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</row>
    <row r="501" spans="2:15">
      <c r="B501" s="95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</row>
    <row r="502" spans="2:15">
      <c r="B502" s="95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</row>
    <row r="503" spans="2:15">
      <c r="B503" s="95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</row>
    <row r="504" spans="2:15">
      <c r="B504" s="95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</row>
    <row r="505" spans="2:15">
      <c r="B505" s="95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</row>
    <row r="506" spans="2:15">
      <c r="B506" s="95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</row>
    <row r="507" spans="2:15">
      <c r="B507" s="95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</row>
    <row r="508" spans="2:15">
      <c r="B508" s="95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</row>
    <row r="509" spans="2:15">
      <c r="B509" s="95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</row>
    <row r="510" spans="2:15">
      <c r="B510" s="95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</row>
    <row r="511" spans="2:15">
      <c r="B511" s="95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</row>
    <row r="512" spans="2:15"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</row>
    <row r="513" spans="2:15"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</row>
    <row r="514" spans="2:15"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</row>
    <row r="515" spans="2:15"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</row>
    <row r="516" spans="2:15">
      <c r="B516" s="95"/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</row>
    <row r="517" spans="2:15">
      <c r="B517" s="95"/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</row>
    <row r="518" spans="2:15">
      <c r="B518" s="95"/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</row>
    <row r="519" spans="2:15">
      <c r="B519" s="95"/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</row>
    <row r="520" spans="2:15">
      <c r="B520" s="95"/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</row>
    <row r="521" spans="2:15">
      <c r="B521" s="95"/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</row>
    <row r="522" spans="2:15">
      <c r="B522" s="95"/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</row>
    <row r="523" spans="2:15">
      <c r="B523" s="95"/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</row>
    <row r="524" spans="2:15">
      <c r="B524" s="95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</row>
    <row r="525" spans="2:15">
      <c r="B525" s="95"/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</row>
    <row r="526" spans="2:15">
      <c r="B526" s="95"/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</row>
    <row r="23406" spans="6:6">
      <c r="F23406" t="s">
        <v>600</v>
      </c>
    </row>
  </sheetData>
  <autoFilter ref="D1:F87"/>
  <mergeCells count="11">
    <mergeCell ref="F1:F2"/>
    <mergeCell ref="A1:A2"/>
    <mergeCell ref="B1:B2"/>
    <mergeCell ref="C1:C2"/>
    <mergeCell ref="D1:D2"/>
    <mergeCell ref="E1:E2"/>
    <mergeCell ref="M1:N1"/>
    <mergeCell ref="G1:G2"/>
    <mergeCell ref="H1:H2"/>
    <mergeCell ref="I1:I2"/>
    <mergeCell ref="J1:L1"/>
  </mergeCells>
  <printOptions horizontalCentered="1"/>
  <pageMargins left="0.17" right="0.17" top="1.3" bottom="0.59" header="0.64" footer="0.31496062992126"/>
  <pageSetup scale="78" orientation="landscape" r:id="rId1"/>
  <headerFooter>
    <oddHeader>&amp;L&amp;"Nyala,Negrita"&amp;12&amp;K06-006     MINISTERIO DE INTERIOR Y POLICIA&amp;"Nyala,Normal" &amp;C&amp;"-,Negrita"&amp;12&amp;K06-002
&amp;"Nyala,Negrita"&amp;13&amp;K03-030INFORME MENSUAL 
INFORMACION ESTADISTICA  &amp;R&amp;"Nyala,Negrita"&amp;12&amp;KC00000 AÑO 2020</oddHeader>
    <oddFooter>&amp;C&amp;"-,Negrita"Dirección de Planificación y Desarrollo / Departamento de Estadísticas 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O10"/>
  <sheetViews>
    <sheetView zoomScale="85" zoomScaleNormal="85" zoomScalePageLayoutView="70" workbookViewId="0">
      <pane xSplit="1" ySplit="2" topLeftCell="B3" activePane="bottomRight" state="frozen"/>
      <selection pane="topRight" activeCell="B1" sqref="B1"/>
      <selection pane="bottomLeft" activeCell="A8" sqref="A8"/>
      <selection pane="bottomRight" activeCell="F14" sqref="F14"/>
    </sheetView>
  </sheetViews>
  <sheetFormatPr baseColWidth="10" defaultColWidth="11.42578125" defaultRowHeight="15"/>
  <cols>
    <col min="1" max="1" width="4.5703125" customWidth="1"/>
    <col min="2" max="2" width="14.28515625" customWidth="1"/>
    <col min="3" max="3" width="10.85546875" customWidth="1"/>
    <col min="4" max="4" width="38.140625" customWidth="1"/>
    <col min="5" max="5" width="9.42578125" customWidth="1"/>
    <col min="6" max="6" width="18.28515625" customWidth="1"/>
    <col min="7" max="7" width="12.140625" customWidth="1"/>
    <col min="8" max="8" width="16" customWidth="1"/>
    <col min="9" max="9" width="14.85546875" customWidth="1"/>
    <col min="10" max="10" width="14.28515625" customWidth="1"/>
    <col min="11" max="11" width="17.42578125" customWidth="1"/>
    <col min="12" max="12" width="18.85546875" customWidth="1"/>
    <col min="13" max="13" width="22.42578125" customWidth="1"/>
    <col min="14" max="14" width="35.5703125" customWidth="1"/>
    <col min="15" max="15" width="31.85546875" customWidth="1"/>
  </cols>
  <sheetData>
    <row r="1" spans="1:15" ht="26.25" customHeight="1">
      <c r="A1" s="154" t="s">
        <v>15</v>
      </c>
      <c r="B1" s="145" t="s">
        <v>601</v>
      </c>
      <c r="C1" s="145" t="s">
        <v>602</v>
      </c>
      <c r="D1" s="145" t="s">
        <v>18</v>
      </c>
      <c r="E1" s="145" t="s">
        <v>256</v>
      </c>
      <c r="F1" s="145" t="s">
        <v>29</v>
      </c>
      <c r="G1" s="145" t="s">
        <v>23</v>
      </c>
      <c r="H1" s="145" t="s">
        <v>24</v>
      </c>
      <c r="I1" s="145" t="s">
        <v>32</v>
      </c>
      <c r="J1" s="145" t="s">
        <v>33</v>
      </c>
      <c r="K1" s="147" t="s">
        <v>34</v>
      </c>
      <c r="L1" s="148"/>
      <c r="M1" s="149"/>
      <c r="N1" s="143" t="s">
        <v>35</v>
      </c>
      <c r="O1" s="144"/>
    </row>
    <row r="2" spans="1:15" ht="27" customHeight="1" thickBot="1">
      <c r="A2" s="155"/>
      <c r="B2" s="155"/>
      <c r="C2" s="155"/>
      <c r="D2" s="155"/>
      <c r="E2" s="146"/>
      <c r="F2" s="146"/>
      <c r="G2" s="146"/>
      <c r="H2" s="146"/>
      <c r="I2" s="146"/>
      <c r="J2" s="146"/>
      <c r="K2" s="10" t="s">
        <v>36</v>
      </c>
      <c r="L2" s="10" t="s">
        <v>37</v>
      </c>
      <c r="M2" s="11" t="s">
        <v>38</v>
      </c>
      <c r="N2" s="66" t="s">
        <v>39</v>
      </c>
      <c r="O2" s="67" t="s">
        <v>40</v>
      </c>
    </row>
    <row r="3" spans="1:15" ht="30.75" customHeight="1" thickBot="1">
      <c r="A3" s="12">
        <v>1</v>
      </c>
      <c r="B3" s="30">
        <v>45139</v>
      </c>
      <c r="C3" s="31"/>
      <c r="D3" s="31" t="s">
        <v>603</v>
      </c>
      <c r="E3" s="31" t="s">
        <v>80</v>
      </c>
      <c r="F3" s="85">
        <v>22010</v>
      </c>
      <c r="G3" s="31" t="s">
        <v>604</v>
      </c>
      <c r="H3" s="31" t="s">
        <v>604</v>
      </c>
      <c r="I3" s="31"/>
      <c r="J3" s="31"/>
      <c r="K3" s="31"/>
      <c r="L3" s="31"/>
      <c r="M3" s="32"/>
      <c r="N3" s="24"/>
      <c r="O3" s="24"/>
    </row>
    <row r="4" spans="1:15" ht="27" customHeight="1" thickBot="1">
      <c r="A4" s="12">
        <v>2</v>
      </c>
      <c r="B4" s="30">
        <v>45145</v>
      </c>
      <c r="C4" s="31"/>
      <c r="D4" s="31" t="s">
        <v>605</v>
      </c>
      <c r="E4" s="31" t="s">
        <v>80</v>
      </c>
      <c r="F4" s="85">
        <v>31675</v>
      </c>
      <c r="G4" s="31" t="s">
        <v>606</v>
      </c>
      <c r="H4" s="31" t="s">
        <v>606</v>
      </c>
      <c r="I4" s="31"/>
      <c r="J4" s="31"/>
      <c r="K4" s="31"/>
      <c r="L4" s="31"/>
      <c r="M4" s="32"/>
      <c r="N4" s="24"/>
      <c r="O4" s="24"/>
    </row>
    <row r="5" spans="1:15" ht="24.75" customHeight="1" thickBot="1">
      <c r="A5" s="12">
        <v>3</v>
      </c>
      <c r="B5" s="30">
        <v>45146</v>
      </c>
      <c r="C5" s="31"/>
      <c r="D5" s="31" t="s">
        <v>607</v>
      </c>
      <c r="E5" s="31" t="s">
        <v>51</v>
      </c>
      <c r="F5" s="85" t="s">
        <v>608</v>
      </c>
      <c r="G5" s="31" t="s">
        <v>336</v>
      </c>
      <c r="H5" s="31" t="s">
        <v>336</v>
      </c>
      <c r="I5" s="31"/>
      <c r="J5" s="31"/>
      <c r="K5" s="31"/>
      <c r="L5" s="31"/>
      <c r="M5" s="32"/>
      <c r="N5" s="24"/>
      <c r="O5" s="24"/>
    </row>
    <row r="6" spans="1:15" ht="24" customHeight="1">
      <c r="A6" s="12">
        <v>4</v>
      </c>
      <c r="B6" s="30">
        <v>45146</v>
      </c>
      <c r="C6" s="31"/>
      <c r="D6" s="31" t="s">
        <v>607</v>
      </c>
      <c r="E6" s="31" t="s">
        <v>51</v>
      </c>
      <c r="F6" s="85" t="s">
        <v>608</v>
      </c>
      <c r="G6" s="31" t="s">
        <v>336</v>
      </c>
      <c r="H6" s="31" t="s">
        <v>336</v>
      </c>
      <c r="I6" s="31"/>
      <c r="J6" s="31"/>
      <c r="K6" s="31"/>
      <c r="L6" s="31"/>
      <c r="M6" s="32"/>
      <c r="N6" s="24"/>
      <c r="O6" s="24"/>
    </row>
    <row r="7" spans="1:15" ht="27" customHeight="1">
      <c r="A7" s="12">
        <v>5</v>
      </c>
      <c r="B7" s="33">
        <v>45156</v>
      </c>
      <c r="C7" s="29"/>
      <c r="D7" s="24" t="s">
        <v>609</v>
      </c>
      <c r="E7" s="24" t="s">
        <v>51</v>
      </c>
      <c r="F7" s="82" t="s">
        <v>610</v>
      </c>
      <c r="G7" s="24" t="s">
        <v>336</v>
      </c>
      <c r="H7" s="24" t="s">
        <v>336</v>
      </c>
      <c r="I7" s="24"/>
      <c r="J7" s="24"/>
      <c r="K7" s="24"/>
      <c r="L7" s="24"/>
      <c r="M7" s="34"/>
      <c r="N7" s="24" t="s">
        <v>600</v>
      </c>
      <c r="O7" s="24"/>
    </row>
    <row r="8" spans="1:15" ht="30.75" customHeight="1">
      <c r="A8" s="12">
        <v>6</v>
      </c>
      <c r="B8" s="33">
        <v>45166</v>
      </c>
      <c r="C8" s="29"/>
      <c r="D8" s="24" t="s">
        <v>611</v>
      </c>
      <c r="E8" s="24" t="s">
        <v>51</v>
      </c>
      <c r="F8" s="86" t="s">
        <v>612</v>
      </c>
      <c r="G8" s="24" t="s">
        <v>45</v>
      </c>
      <c r="H8" s="24" t="s">
        <v>613</v>
      </c>
      <c r="I8" s="24"/>
      <c r="J8" s="24"/>
      <c r="K8" s="24"/>
      <c r="L8" s="24"/>
      <c r="M8" s="34"/>
      <c r="N8" s="24"/>
      <c r="O8" s="24"/>
    </row>
    <row r="9" spans="1:15" ht="28.5" customHeight="1">
      <c r="A9" s="12">
        <v>7</v>
      </c>
      <c r="B9" s="33">
        <v>45166</v>
      </c>
      <c r="C9" s="29"/>
      <c r="D9" s="24" t="s">
        <v>611</v>
      </c>
      <c r="E9" s="24" t="s">
        <v>51</v>
      </c>
      <c r="F9" s="86" t="s">
        <v>612</v>
      </c>
      <c r="G9" s="24" t="s">
        <v>45</v>
      </c>
      <c r="H9" s="24" t="s">
        <v>613</v>
      </c>
      <c r="I9" s="24"/>
      <c r="J9" s="24"/>
      <c r="K9" s="24"/>
      <c r="L9" s="24"/>
      <c r="M9" s="34"/>
      <c r="N9" s="24"/>
      <c r="O9" s="24"/>
    </row>
    <row r="10" spans="1:15" ht="29.25" customHeight="1">
      <c r="A10" s="12">
        <v>8</v>
      </c>
      <c r="B10" s="33">
        <v>45168</v>
      </c>
      <c r="C10" s="29"/>
      <c r="D10" s="24" t="s">
        <v>614</v>
      </c>
      <c r="E10" s="24" t="s">
        <v>80</v>
      </c>
      <c r="F10" s="82">
        <v>19388</v>
      </c>
      <c r="G10" s="24" t="s">
        <v>604</v>
      </c>
      <c r="H10" s="24" t="s">
        <v>604</v>
      </c>
      <c r="I10" s="24"/>
      <c r="J10" s="24"/>
      <c r="K10" s="24"/>
      <c r="L10" s="24"/>
      <c r="M10" s="34"/>
      <c r="N10" s="62"/>
      <c r="O10" s="62"/>
    </row>
  </sheetData>
  <mergeCells count="12">
    <mergeCell ref="G1:G2"/>
    <mergeCell ref="A1:A2"/>
    <mergeCell ref="B1:B2"/>
    <mergeCell ref="D1:D2"/>
    <mergeCell ref="E1:E2"/>
    <mergeCell ref="F1:F2"/>
    <mergeCell ref="C1:C2"/>
    <mergeCell ref="N1:O1"/>
    <mergeCell ref="H1:H2"/>
    <mergeCell ref="I1:I2"/>
    <mergeCell ref="J1:J2"/>
    <mergeCell ref="K1:M1"/>
  </mergeCells>
  <printOptions horizontalCentered="1"/>
  <pageMargins left="0.17" right="0.17" top="1.24" bottom="0.59" header="0.59" footer="0.31496062992126"/>
  <pageSetup scale="80" orientation="landscape" r:id="rId1"/>
  <headerFooter>
    <oddHeader>&amp;L&amp;"Nyala,Negrita"&amp;12&amp;K06-007     MINISTERIO DE INTERIOR Y POLICIA&amp;"Nyala,Normal" &amp;C&amp;"-,Negrita"&amp;12&amp;K06-003
&amp;"Nyala,Negrita"&amp;13&amp;K03-031INFORME MENSUAL 
INFORMACION ESTADISTICA  &amp;R&amp;"Nyala,Negrita"&amp;12&amp;KC00000 AÑO 2020</oddHeader>
    <oddFooter>&amp;C&amp;"-,Negrita"Dirección de Planificación y Desarrollo / Departamento de Estadísticas 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V118"/>
  <sheetViews>
    <sheetView zoomScaleNormal="100" zoomScalePageLayoutView="70" workbookViewId="0">
      <pane xSplit="1" ySplit="2" topLeftCell="B3" activePane="bottomRight" state="frozen"/>
      <selection pane="topRight" activeCell="B1" sqref="B1"/>
      <selection pane="bottomLeft" activeCell="A8" sqref="A8"/>
      <selection pane="bottomRight" activeCell="G17" sqref="G17"/>
    </sheetView>
  </sheetViews>
  <sheetFormatPr baseColWidth="10" defaultColWidth="11.42578125" defaultRowHeight="15"/>
  <cols>
    <col min="1" max="1" width="3.42578125" customWidth="1"/>
    <col min="2" max="2" width="12.28515625" customWidth="1"/>
    <col min="3" max="3" width="12.42578125" customWidth="1"/>
    <col min="4" max="4" width="42.140625" customWidth="1"/>
    <col min="5" max="5" width="8.85546875" customWidth="1"/>
    <col min="6" max="6" width="12" customWidth="1"/>
    <col min="7" max="7" width="18.140625" customWidth="1"/>
    <col min="8" max="8" width="17.5703125" customWidth="1"/>
    <col min="9" max="9" width="28" customWidth="1"/>
    <col min="10" max="10" width="14.28515625" customWidth="1"/>
    <col min="11" max="11" width="28.42578125" customWidth="1"/>
    <col min="12" max="12" width="24.28515625" customWidth="1"/>
    <col min="13" max="13" width="24" customWidth="1"/>
    <col min="14" max="14" width="33.140625" customWidth="1"/>
    <col min="15" max="15" width="37.5703125" customWidth="1"/>
  </cols>
  <sheetData>
    <row r="1" spans="1:22" ht="34.5" customHeight="1">
      <c r="A1" s="154" t="s">
        <v>15</v>
      </c>
      <c r="B1" s="145" t="s">
        <v>16</v>
      </c>
      <c r="C1" s="145" t="s">
        <v>602</v>
      </c>
      <c r="D1" s="145" t="s">
        <v>18</v>
      </c>
      <c r="E1" s="145" t="s">
        <v>256</v>
      </c>
      <c r="F1" s="145" t="s">
        <v>29</v>
      </c>
      <c r="G1" s="145" t="s">
        <v>23</v>
      </c>
      <c r="H1" s="145" t="s">
        <v>24</v>
      </c>
      <c r="I1" s="145" t="s">
        <v>32</v>
      </c>
      <c r="J1" s="145" t="s">
        <v>33</v>
      </c>
      <c r="K1" s="147" t="s">
        <v>34</v>
      </c>
      <c r="L1" s="148"/>
      <c r="M1" s="149"/>
      <c r="N1" s="143" t="s">
        <v>35</v>
      </c>
      <c r="O1" s="144"/>
    </row>
    <row r="2" spans="1:22" ht="27" customHeight="1">
      <c r="A2" s="155"/>
      <c r="B2" s="155"/>
      <c r="C2" s="155"/>
      <c r="D2" s="155"/>
      <c r="E2" s="146"/>
      <c r="F2" s="146"/>
      <c r="G2" s="146"/>
      <c r="H2" s="146"/>
      <c r="I2" s="146"/>
      <c r="J2" s="146"/>
      <c r="K2" s="10" t="s">
        <v>36</v>
      </c>
      <c r="L2" s="10" t="s">
        <v>37</v>
      </c>
      <c r="M2" s="11" t="s">
        <v>38</v>
      </c>
      <c r="N2" s="66" t="s">
        <v>39</v>
      </c>
      <c r="O2" s="67" t="s">
        <v>40</v>
      </c>
    </row>
    <row r="3" spans="1:22" s="74" customFormat="1" ht="19.5" customHeight="1">
      <c r="A3" s="107">
        <v>1</v>
      </c>
      <c r="B3" s="71">
        <v>45153</v>
      </c>
      <c r="C3" s="71"/>
      <c r="D3" s="71" t="s">
        <v>615</v>
      </c>
      <c r="E3" s="71" t="s">
        <v>51</v>
      </c>
      <c r="F3" s="71" t="s">
        <v>616</v>
      </c>
      <c r="G3" s="71" t="s">
        <v>617</v>
      </c>
      <c r="H3" s="71" t="s">
        <v>618</v>
      </c>
      <c r="I3" s="71" t="s">
        <v>465</v>
      </c>
      <c r="J3" s="71"/>
      <c r="K3" s="71" t="s">
        <v>69</v>
      </c>
      <c r="L3" s="71" t="s">
        <v>105</v>
      </c>
      <c r="M3" s="71" t="s">
        <v>619</v>
      </c>
      <c r="N3" s="71"/>
      <c r="O3" s="71"/>
      <c r="P3" s="74" t="s">
        <v>620</v>
      </c>
    </row>
    <row r="4" spans="1:22" s="64" customFormat="1" ht="18.75" customHeight="1">
      <c r="A4" s="64">
        <v>2</v>
      </c>
      <c r="B4" s="71">
        <v>45148</v>
      </c>
      <c r="C4" s="71"/>
      <c r="D4" s="24" t="s">
        <v>621</v>
      </c>
      <c r="E4" s="71" t="s">
        <v>51</v>
      </c>
      <c r="F4" s="71" t="s">
        <v>622</v>
      </c>
      <c r="G4" s="71" t="s">
        <v>475</v>
      </c>
      <c r="H4" s="71" t="s">
        <v>623</v>
      </c>
      <c r="I4" s="71"/>
      <c r="J4" s="71"/>
      <c r="K4" s="71"/>
      <c r="L4" s="71"/>
      <c r="M4" s="71"/>
      <c r="N4" s="71"/>
      <c r="O4" s="71"/>
      <c r="P4"/>
      <c r="Q4"/>
      <c r="R4"/>
      <c r="S4"/>
      <c r="T4"/>
      <c r="U4"/>
      <c r="V4"/>
    </row>
    <row r="5" spans="1:22" ht="18" customHeight="1">
      <c r="A5" s="12">
        <v>3</v>
      </c>
      <c r="B5" s="71">
        <v>45163</v>
      </c>
      <c r="C5" s="71"/>
      <c r="D5" s="71" t="s">
        <v>624</v>
      </c>
      <c r="E5" s="71" t="s">
        <v>80</v>
      </c>
      <c r="F5" s="71" t="s">
        <v>625</v>
      </c>
      <c r="G5" s="71" t="s">
        <v>121</v>
      </c>
      <c r="H5" s="71" t="s">
        <v>626</v>
      </c>
      <c r="I5" s="71" t="s">
        <v>627</v>
      </c>
      <c r="J5" s="71"/>
      <c r="K5" s="71" t="s">
        <v>69</v>
      </c>
      <c r="L5" s="71" t="s">
        <v>459</v>
      </c>
      <c r="M5" s="71" t="s">
        <v>628</v>
      </c>
      <c r="N5" s="71"/>
      <c r="O5" s="71"/>
      <c r="P5" s="64" t="s">
        <v>629</v>
      </c>
      <c r="Q5" s="64"/>
      <c r="R5" s="64"/>
      <c r="S5" s="64"/>
      <c r="T5" s="64"/>
      <c r="U5" s="64"/>
      <c r="V5" s="64"/>
    </row>
    <row r="6" spans="1:22" ht="18.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68"/>
      <c r="O6" s="68"/>
    </row>
    <row r="7" spans="1:22" ht="18.7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62"/>
      <c r="O7" s="62"/>
    </row>
    <row r="8" spans="1:22" ht="18.75">
      <c r="N8" s="62"/>
      <c r="O8" s="62"/>
    </row>
    <row r="9" spans="1:22" ht="18.75">
      <c r="N9" s="62"/>
      <c r="O9" s="62"/>
    </row>
    <row r="10" spans="1:22" ht="18.75">
      <c r="N10" s="62"/>
      <c r="O10" s="62"/>
    </row>
    <row r="11" spans="1:22" ht="18.75">
      <c r="N11" s="62"/>
      <c r="O11" s="62"/>
    </row>
    <row r="12" spans="1:22" ht="18.75">
      <c r="N12" s="62"/>
      <c r="O12" s="62"/>
    </row>
    <row r="13" spans="1:22">
      <c r="N13" s="24"/>
      <c r="O13" s="24"/>
    </row>
    <row r="14" spans="1:22" ht="18.75">
      <c r="N14" s="62"/>
      <c r="O14" s="62"/>
    </row>
    <row r="15" spans="1:22" ht="18.75">
      <c r="N15" s="62"/>
      <c r="O15" s="62"/>
    </row>
    <row r="16" spans="1:22" ht="18.75">
      <c r="N16" s="62"/>
      <c r="O16" s="62"/>
    </row>
    <row r="17" spans="14:15" ht="18.75">
      <c r="N17" s="62"/>
      <c r="O17" s="62"/>
    </row>
    <row r="18" spans="14:15" ht="18.75">
      <c r="N18" s="62"/>
      <c r="O18" s="62"/>
    </row>
    <row r="19" spans="14:15" ht="18.75">
      <c r="N19" s="62"/>
      <c r="O19" s="62"/>
    </row>
    <row r="20" spans="14:15" ht="18.75">
      <c r="N20" s="62"/>
      <c r="O20" s="62"/>
    </row>
    <row r="21" spans="14:15" ht="18.75">
      <c r="N21" s="62"/>
      <c r="O21" s="62"/>
    </row>
    <row r="22" spans="14:15" ht="18.75">
      <c r="N22" s="62"/>
      <c r="O22" s="62"/>
    </row>
    <row r="23" spans="14:15" ht="18.75">
      <c r="N23" s="62"/>
      <c r="O23" s="62"/>
    </row>
    <row r="24" spans="14:15" ht="18.75">
      <c r="N24" s="62"/>
      <c r="O24" s="62"/>
    </row>
    <row r="25" spans="14:15" ht="18.75">
      <c r="N25" s="62"/>
      <c r="O25" s="62"/>
    </row>
    <row r="26" spans="14:15" ht="18.75">
      <c r="N26" s="62"/>
      <c r="O26" s="62"/>
    </row>
    <row r="27" spans="14:15">
      <c r="N27" s="24"/>
      <c r="O27" s="24"/>
    </row>
    <row r="28" spans="14:15">
      <c r="N28" s="24"/>
      <c r="O28" s="24"/>
    </row>
    <row r="29" spans="14:15">
      <c r="N29" s="24"/>
      <c r="O29" s="24"/>
    </row>
    <row r="30" spans="14:15">
      <c r="N30" s="24"/>
      <c r="O30" s="24"/>
    </row>
    <row r="31" spans="14:15">
      <c r="N31" s="24"/>
      <c r="O31" s="24"/>
    </row>
    <row r="32" spans="14:15">
      <c r="N32" s="24"/>
      <c r="O32" s="24"/>
    </row>
    <row r="33" spans="14:15">
      <c r="N33" s="24"/>
      <c r="O33" s="24"/>
    </row>
    <row r="34" spans="14:15">
      <c r="N34" s="24"/>
      <c r="O34" s="24"/>
    </row>
    <row r="35" spans="14:15">
      <c r="N35" s="24"/>
      <c r="O35" s="24"/>
    </row>
    <row r="36" spans="14:15">
      <c r="N36" s="24"/>
      <c r="O36" s="24"/>
    </row>
    <row r="37" spans="14:15">
      <c r="N37" s="24"/>
      <c r="O37" s="24"/>
    </row>
    <row r="38" spans="14:15">
      <c r="N38" s="24"/>
      <c r="O38" s="24"/>
    </row>
    <row r="39" spans="14:15">
      <c r="N39" s="24"/>
      <c r="O39" s="24"/>
    </row>
    <row r="40" spans="14:15">
      <c r="N40" s="24"/>
      <c r="O40" s="24"/>
    </row>
    <row r="41" spans="14:15">
      <c r="N41" s="24"/>
      <c r="O41" s="24"/>
    </row>
    <row r="42" spans="14:15">
      <c r="N42" s="24"/>
      <c r="O42" s="24"/>
    </row>
    <row r="43" spans="14:15">
      <c r="N43" s="24"/>
      <c r="O43" s="24"/>
    </row>
    <row r="44" spans="14:15">
      <c r="N44" s="24"/>
      <c r="O44" s="24"/>
    </row>
    <row r="45" spans="14:15">
      <c r="N45" s="24"/>
      <c r="O45" s="24"/>
    </row>
    <row r="46" spans="14:15">
      <c r="N46" s="24"/>
      <c r="O46" s="24"/>
    </row>
    <row r="47" spans="14:15">
      <c r="N47" s="24"/>
      <c r="O47" s="24"/>
    </row>
    <row r="48" spans="14:15">
      <c r="N48" s="24"/>
      <c r="O48" s="24"/>
    </row>
    <row r="49" spans="14:15">
      <c r="N49" s="24"/>
      <c r="O49" s="24"/>
    </row>
    <row r="50" spans="14:15">
      <c r="N50" s="24"/>
      <c r="O50" s="24"/>
    </row>
    <row r="51" spans="14:15">
      <c r="N51" s="24"/>
      <c r="O51" s="24"/>
    </row>
    <row r="52" spans="14:15">
      <c r="N52" s="24"/>
      <c r="O52" s="24"/>
    </row>
    <row r="53" spans="14:15">
      <c r="N53" s="24"/>
      <c r="O53" s="24"/>
    </row>
    <row r="54" spans="14:15">
      <c r="N54" s="24"/>
      <c r="O54" s="24"/>
    </row>
    <row r="55" spans="14:15">
      <c r="N55" s="24"/>
      <c r="O55" s="24"/>
    </row>
    <row r="56" spans="14:15">
      <c r="N56" s="24"/>
      <c r="O56" s="24"/>
    </row>
    <row r="57" spans="14:15">
      <c r="N57" s="24"/>
      <c r="O57" s="24"/>
    </row>
    <row r="58" spans="14:15">
      <c r="N58" s="24"/>
      <c r="O58" s="24"/>
    </row>
    <row r="59" spans="14:15">
      <c r="N59" s="24"/>
      <c r="O59" s="24"/>
    </row>
    <row r="60" spans="14:15">
      <c r="N60" s="24"/>
      <c r="O60" s="24"/>
    </row>
    <row r="61" spans="14:15">
      <c r="N61" s="24"/>
      <c r="O61" s="24"/>
    </row>
    <row r="62" spans="14:15">
      <c r="N62" s="24"/>
      <c r="O62" s="24"/>
    </row>
    <row r="63" spans="14:15">
      <c r="N63" s="24"/>
      <c r="O63" s="24"/>
    </row>
    <row r="64" spans="14:15">
      <c r="N64" s="24"/>
      <c r="O64" s="24"/>
    </row>
    <row r="65" spans="14:15">
      <c r="N65" s="24"/>
      <c r="O65" s="24"/>
    </row>
    <row r="66" spans="14:15">
      <c r="N66" s="24"/>
      <c r="O66" s="24"/>
    </row>
    <row r="67" spans="14:15">
      <c r="N67" s="24"/>
      <c r="O67" s="24"/>
    </row>
    <row r="68" spans="14:15">
      <c r="N68" s="24"/>
      <c r="O68" s="24"/>
    </row>
    <row r="69" spans="14:15">
      <c r="N69" s="24"/>
      <c r="O69" s="24"/>
    </row>
    <row r="70" spans="14:15">
      <c r="N70" s="24"/>
      <c r="O70" s="24"/>
    </row>
    <row r="71" spans="14:15">
      <c r="N71" s="24"/>
      <c r="O71" s="24"/>
    </row>
    <row r="72" spans="14:15">
      <c r="N72" s="24"/>
      <c r="O72" s="24"/>
    </row>
    <row r="73" spans="14:15">
      <c r="N73" s="24"/>
      <c r="O73" s="24"/>
    </row>
    <row r="74" spans="14:15">
      <c r="N74" s="24"/>
      <c r="O74" s="24"/>
    </row>
    <row r="75" spans="14:15">
      <c r="N75" s="24"/>
      <c r="O75" s="24"/>
    </row>
    <row r="76" spans="14:15">
      <c r="N76" s="24"/>
      <c r="O76" s="24"/>
    </row>
    <row r="77" spans="14:15">
      <c r="N77" s="24"/>
      <c r="O77" s="24"/>
    </row>
    <row r="78" spans="14:15">
      <c r="N78" s="24"/>
      <c r="O78" s="24"/>
    </row>
    <row r="79" spans="14:15">
      <c r="N79" s="24"/>
      <c r="O79" s="24"/>
    </row>
    <row r="80" spans="14:15">
      <c r="N80" s="24"/>
      <c r="O80" s="24"/>
    </row>
    <row r="81" spans="14:15">
      <c r="N81" s="24"/>
      <c r="O81" s="24"/>
    </row>
    <row r="82" spans="14:15">
      <c r="N82" s="24"/>
      <c r="O82" s="24"/>
    </row>
    <row r="83" spans="14:15">
      <c r="N83" s="24"/>
      <c r="O83" s="24"/>
    </row>
    <row r="84" spans="14:15">
      <c r="N84" s="24"/>
      <c r="O84" s="24"/>
    </row>
    <row r="85" spans="14:15">
      <c r="N85" s="24"/>
      <c r="O85" s="24"/>
    </row>
    <row r="86" spans="14:15">
      <c r="N86" s="24"/>
      <c r="O86" s="24"/>
    </row>
    <row r="87" spans="14:15">
      <c r="N87" s="24"/>
      <c r="O87" s="24"/>
    </row>
    <row r="88" spans="14:15">
      <c r="N88" s="24"/>
      <c r="O88" s="24"/>
    </row>
    <row r="89" spans="14:15">
      <c r="N89" s="24"/>
      <c r="O89" s="24"/>
    </row>
    <row r="90" spans="14:15">
      <c r="N90" s="24"/>
      <c r="O90" s="24"/>
    </row>
    <row r="91" spans="14:15">
      <c r="N91" s="24"/>
      <c r="O91" s="24"/>
    </row>
    <row r="92" spans="14:15">
      <c r="N92" s="24"/>
      <c r="O92" s="24"/>
    </row>
    <row r="93" spans="14:15">
      <c r="N93" s="24"/>
      <c r="O93" s="24"/>
    </row>
    <row r="94" spans="14:15">
      <c r="N94" s="24"/>
      <c r="O94" s="24"/>
    </row>
    <row r="95" spans="14:15">
      <c r="N95" s="24"/>
      <c r="O95" s="24"/>
    </row>
    <row r="96" spans="14:15">
      <c r="N96" s="24"/>
      <c r="O96" s="24"/>
    </row>
    <row r="97" spans="14:15">
      <c r="N97" s="24"/>
      <c r="O97" s="24"/>
    </row>
    <row r="98" spans="14:15">
      <c r="N98" s="24"/>
      <c r="O98" s="24"/>
    </row>
    <row r="99" spans="14:15">
      <c r="N99" s="24"/>
      <c r="O99" s="24"/>
    </row>
    <row r="100" spans="14:15">
      <c r="N100" s="24"/>
      <c r="O100" s="24"/>
    </row>
    <row r="101" spans="14:15">
      <c r="N101" s="24"/>
      <c r="O101" s="24"/>
    </row>
    <row r="102" spans="14:15">
      <c r="N102" s="24"/>
      <c r="O102" s="24"/>
    </row>
    <row r="103" spans="14:15">
      <c r="N103" s="24"/>
      <c r="O103" s="24"/>
    </row>
    <row r="104" spans="14:15">
      <c r="N104" s="24"/>
      <c r="O104" s="24"/>
    </row>
    <row r="105" spans="14:15">
      <c r="N105" s="24"/>
      <c r="O105" s="24"/>
    </row>
    <row r="106" spans="14:15">
      <c r="N106" s="24"/>
      <c r="O106" s="24"/>
    </row>
    <row r="107" spans="14:15">
      <c r="N107" s="24"/>
      <c r="O107" s="24"/>
    </row>
    <row r="108" spans="14:15">
      <c r="N108" s="24"/>
      <c r="O108" s="24"/>
    </row>
    <row r="109" spans="14:15">
      <c r="N109" s="24"/>
      <c r="O109" s="24"/>
    </row>
    <row r="110" spans="14:15">
      <c r="N110" s="24"/>
      <c r="O110" s="24"/>
    </row>
    <row r="111" spans="14:15">
      <c r="N111" s="24"/>
      <c r="O111" s="24"/>
    </row>
    <row r="112" spans="14:15">
      <c r="N112" s="24"/>
      <c r="O112" s="24"/>
    </row>
    <row r="113" spans="14:15">
      <c r="N113" s="24"/>
      <c r="O113" s="24"/>
    </row>
    <row r="114" spans="14:15">
      <c r="N114" s="24"/>
      <c r="O114" s="24"/>
    </row>
    <row r="115" spans="14:15">
      <c r="N115" s="24"/>
      <c r="O115" s="24"/>
    </row>
    <row r="116" spans="14:15">
      <c r="N116" s="24"/>
      <c r="O116" s="24"/>
    </row>
    <row r="117" spans="14:15">
      <c r="N117" s="24"/>
      <c r="O117" s="24"/>
    </row>
    <row r="118" spans="14:15">
      <c r="N118" s="24"/>
      <c r="O118" s="24"/>
    </row>
  </sheetData>
  <mergeCells count="12">
    <mergeCell ref="N1:O1"/>
    <mergeCell ref="K1:M1"/>
    <mergeCell ref="A1:A2"/>
    <mergeCell ref="B1:B2"/>
    <mergeCell ref="D1:D2"/>
    <mergeCell ref="E1:E2"/>
    <mergeCell ref="F1:F2"/>
    <mergeCell ref="H1:H2"/>
    <mergeCell ref="I1:I2"/>
    <mergeCell ref="J1:J2"/>
    <mergeCell ref="C1:C2"/>
    <mergeCell ref="G1:G2"/>
  </mergeCells>
  <printOptions horizontalCentered="1"/>
  <pageMargins left="0.17" right="0.17" top="1.3" bottom="0.59" header="0.64" footer="0.31496062992126"/>
  <pageSetup scale="78" orientation="landscape" r:id="rId1"/>
  <headerFooter>
    <oddHeader>&amp;L&amp;"Nyala,Negrita"&amp;12&amp;K06-006     MINISTERIO DE INTERIOR Y POLICIA&amp;"Nyala,Normal" &amp;C&amp;"-,Negrita"&amp;12&amp;K06-002
&amp;"Nyala,Negrita"&amp;13&amp;K03-030INFORME MENSUAL 
INFORMACION ESTADISTICA  &amp;R&amp;"Nyala,Negrita"&amp;12&amp;KC00000 AÑO 2020</oddHeader>
    <oddFooter>&amp;C&amp;"-,Negrita"Dirección de Planificación y Desarrollo / Departamento de Estadísticas 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M130"/>
  <sheetViews>
    <sheetView topLeftCell="A4" zoomScale="75" zoomScaleNormal="75" zoomScalePageLayoutView="85" workbookViewId="0">
      <pane xSplit="1" ySplit="4" topLeftCell="B8" activePane="bottomRight" state="frozen"/>
      <selection pane="topRight" activeCell="B4" sqref="B4"/>
      <selection pane="bottomLeft" activeCell="A8" sqref="A8"/>
      <selection pane="bottomRight" activeCell="D13" sqref="D13"/>
    </sheetView>
  </sheetViews>
  <sheetFormatPr baseColWidth="10" defaultColWidth="11.42578125" defaultRowHeight="15"/>
  <cols>
    <col min="1" max="1" width="4.5703125" customWidth="1"/>
    <col min="2" max="2" width="11.7109375" customWidth="1"/>
    <col min="3" max="3" width="12.28515625" customWidth="1"/>
    <col min="4" max="4" width="37.85546875" customWidth="1"/>
    <col min="5" max="5" width="9.42578125" customWidth="1"/>
    <col min="6" max="6" width="10.140625" customWidth="1"/>
    <col min="7" max="7" width="16.28515625" customWidth="1"/>
    <col min="8" max="8" width="27.85546875" customWidth="1"/>
    <col min="9" max="10" width="12.42578125" customWidth="1"/>
    <col min="11" max="11" width="12.7109375" customWidth="1"/>
    <col min="12" max="13" width="37.5703125" customWidth="1"/>
  </cols>
  <sheetData>
    <row r="1" spans="1:13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>
      <c r="A2" s="152" t="s">
        <v>13</v>
      </c>
      <c r="B2" s="152"/>
      <c r="C2" s="152"/>
      <c r="D2" s="152"/>
      <c r="E2" s="152"/>
      <c r="F2" s="152"/>
      <c r="G2" s="5"/>
      <c r="H2" s="5"/>
      <c r="I2" s="7"/>
      <c r="J2" s="7"/>
      <c r="K2" s="7"/>
    </row>
    <row r="3" spans="1:13" ht="6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ht="19.5" customHeight="1">
      <c r="A4" s="153" t="s">
        <v>8</v>
      </c>
      <c r="B4" s="153"/>
      <c r="C4" s="153"/>
      <c r="D4" s="153"/>
      <c r="E4" s="153"/>
      <c r="F4" s="153"/>
      <c r="G4" s="153"/>
      <c r="H4" s="153"/>
      <c r="I4" s="9"/>
      <c r="J4" s="9"/>
      <c r="K4" s="9"/>
    </row>
    <row r="5" spans="1:13" ht="15.75">
      <c r="A5" s="4"/>
      <c r="B5" s="4"/>
      <c r="C5" s="4"/>
      <c r="D5" s="3"/>
      <c r="E5" s="3"/>
      <c r="F5" s="3"/>
      <c r="G5" s="3"/>
      <c r="H5" s="3"/>
      <c r="I5" s="3"/>
      <c r="J5" s="3"/>
      <c r="K5" s="3"/>
    </row>
    <row r="6" spans="1:13" ht="37.5" customHeight="1">
      <c r="A6" s="154" t="s">
        <v>15</v>
      </c>
      <c r="B6" s="145" t="s">
        <v>601</v>
      </c>
      <c r="C6" s="145" t="s">
        <v>602</v>
      </c>
      <c r="D6" s="145" t="s">
        <v>18</v>
      </c>
      <c r="E6" s="145" t="s">
        <v>256</v>
      </c>
      <c r="F6" s="145" t="s">
        <v>29</v>
      </c>
      <c r="G6" s="145" t="s">
        <v>23</v>
      </c>
      <c r="H6" s="145" t="s">
        <v>630</v>
      </c>
      <c r="I6" s="147" t="s">
        <v>34</v>
      </c>
      <c r="J6" s="148"/>
      <c r="K6" s="149"/>
      <c r="L6" s="143" t="s">
        <v>35</v>
      </c>
      <c r="M6" s="144"/>
    </row>
    <row r="7" spans="1:13" ht="30" customHeight="1">
      <c r="A7" s="155"/>
      <c r="B7" s="155"/>
      <c r="C7" s="155"/>
      <c r="D7" s="155"/>
      <c r="E7" s="146"/>
      <c r="F7" s="146"/>
      <c r="G7" s="146"/>
      <c r="H7" s="146"/>
      <c r="I7" s="10" t="s">
        <v>36</v>
      </c>
      <c r="J7" s="10" t="s">
        <v>37</v>
      </c>
      <c r="K7" s="11" t="s">
        <v>38</v>
      </c>
      <c r="L7" s="66" t="s">
        <v>39</v>
      </c>
      <c r="M7" s="67" t="s">
        <v>40</v>
      </c>
    </row>
    <row r="8" spans="1:13" ht="43.5" customHeight="1">
      <c r="A8" s="12">
        <v>1</v>
      </c>
      <c r="B8" s="21"/>
      <c r="C8" s="12"/>
      <c r="D8" s="13"/>
      <c r="E8" s="13"/>
      <c r="F8" s="13"/>
      <c r="G8" s="13"/>
      <c r="H8" s="65"/>
      <c r="I8" s="13"/>
      <c r="J8" s="13"/>
      <c r="K8" s="13"/>
      <c r="L8" s="24"/>
      <c r="M8" s="24"/>
    </row>
    <row r="9" spans="1:13" ht="34.5" customHeight="1">
      <c r="A9" s="12">
        <v>2</v>
      </c>
      <c r="B9" s="12"/>
      <c r="C9" s="12"/>
      <c r="D9" s="13"/>
      <c r="E9" s="13"/>
      <c r="F9" s="13"/>
      <c r="G9" s="13"/>
      <c r="H9" s="13"/>
      <c r="I9" s="13"/>
      <c r="J9" s="13"/>
      <c r="K9" s="13"/>
      <c r="L9" s="24"/>
      <c r="M9" s="24"/>
    </row>
    <row r="10" spans="1:13" ht="34.5" customHeight="1">
      <c r="A10" s="12">
        <v>3</v>
      </c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24"/>
      <c r="M10" s="24"/>
    </row>
    <row r="11" spans="1:13" ht="34.5" customHeight="1">
      <c r="A11" s="12">
        <v>4</v>
      </c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24"/>
      <c r="M11" s="24"/>
    </row>
    <row r="12" spans="1:13" ht="34.5" customHeight="1">
      <c r="A12" s="12">
        <v>5</v>
      </c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24"/>
      <c r="M12" s="24"/>
    </row>
    <row r="13" spans="1:13" ht="34.5" customHeight="1">
      <c r="A13" s="12">
        <v>6</v>
      </c>
      <c r="B13" s="12"/>
      <c r="C13" s="12"/>
      <c r="D13" s="13"/>
      <c r="E13" s="13"/>
      <c r="F13" s="13"/>
      <c r="G13" s="13"/>
      <c r="H13" s="13"/>
      <c r="I13" s="13"/>
      <c r="J13" s="13"/>
      <c r="K13" s="13"/>
      <c r="L13" s="24"/>
      <c r="M13" s="24"/>
    </row>
    <row r="14" spans="1:13" ht="34.5" customHeight="1">
      <c r="A14" s="12">
        <v>7</v>
      </c>
      <c r="B14" s="12"/>
      <c r="C14" s="12"/>
      <c r="D14" s="13"/>
      <c r="E14" s="13"/>
      <c r="F14" s="13"/>
      <c r="G14" s="13"/>
      <c r="H14" s="13"/>
      <c r="I14" s="13"/>
      <c r="J14" s="13"/>
      <c r="K14" s="13"/>
      <c r="L14" s="24"/>
      <c r="M14" s="24"/>
    </row>
    <row r="15" spans="1:13" ht="34.5" customHeight="1">
      <c r="A15" s="12">
        <v>8</v>
      </c>
      <c r="B15" s="12"/>
      <c r="C15" s="12"/>
      <c r="D15" s="13"/>
      <c r="E15" s="13"/>
      <c r="F15" s="13"/>
      <c r="G15" s="13"/>
      <c r="H15" s="13"/>
      <c r="I15" s="13"/>
      <c r="J15" s="13"/>
      <c r="K15" s="13" t="s">
        <v>600</v>
      </c>
      <c r="L15" s="24"/>
      <c r="M15" s="24"/>
    </row>
    <row r="16" spans="1:13" ht="34.5" customHeight="1">
      <c r="A16" s="12">
        <v>9</v>
      </c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62"/>
      <c r="M16" s="62"/>
    </row>
    <row r="17" spans="1:13" ht="34.5" customHeight="1">
      <c r="A17" s="12">
        <v>10</v>
      </c>
      <c r="B17" s="12"/>
      <c r="C17" s="12"/>
      <c r="D17" s="13"/>
      <c r="E17" s="13"/>
      <c r="F17" s="13"/>
      <c r="G17" s="13"/>
      <c r="H17" s="13"/>
      <c r="I17" s="13"/>
      <c r="J17" s="13"/>
      <c r="K17" s="13"/>
      <c r="L17" s="24"/>
      <c r="M17" s="24"/>
    </row>
    <row r="18" spans="1:13" ht="18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68"/>
      <c r="M18" s="68"/>
    </row>
    <row r="19" spans="1:13" ht="18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62"/>
      <c r="M19" s="62"/>
    </row>
    <row r="20" spans="1:13" ht="18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62"/>
      <c r="M20" s="62"/>
    </row>
    <row r="21" spans="1:13" ht="18.75">
      <c r="L21" s="62"/>
      <c r="M21" s="62"/>
    </row>
    <row r="22" spans="1:13" ht="18.75">
      <c r="L22" s="62"/>
      <c r="M22" s="62"/>
    </row>
    <row r="23" spans="1:13" ht="18.75">
      <c r="L23" s="62"/>
      <c r="M23" s="62"/>
    </row>
    <row r="24" spans="1:13" ht="18.75">
      <c r="L24" s="62"/>
      <c r="M24" s="62"/>
    </row>
    <row r="25" spans="1:13">
      <c r="L25" s="24"/>
      <c r="M25" s="24"/>
    </row>
    <row r="26" spans="1:13" ht="18.75">
      <c r="L26" s="62"/>
      <c r="M26" s="62"/>
    </row>
    <row r="27" spans="1:13" ht="18.75">
      <c r="L27" s="62"/>
      <c r="M27" s="62"/>
    </row>
    <row r="28" spans="1:13" ht="18.75">
      <c r="L28" s="62"/>
      <c r="M28" s="62"/>
    </row>
    <row r="29" spans="1:13" ht="18.75">
      <c r="L29" s="62"/>
      <c r="M29" s="62"/>
    </row>
    <row r="30" spans="1:13" ht="18.75">
      <c r="L30" s="62"/>
      <c r="M30" s="62"/>
    </row>
    <row r="31" spans="1:13" ht="18.75">
      <c r="L31" s="62"/>
      <c r="M31" s="62"/>
    </row>
    <row r="32" spans="1:13" ht="18.75">
      <c r="L32" s="62"/>
      <c r="M32" s="62"/>
    </row>
    <row r="33" spans="12:13" ht="18.75">
      <c r="L33" s="62"/>
      <c r="M33" s="62"/>
    </row>
    <row r="34" spans="12:13" ht="18.75">
      <c r="L34" s="62"/>
      <c r="M34" s="62"/>
    </row>
    <row r="35" spans="12:13" ht="18.75">
      <c r="L35" s="62"/>
      <c r="M35" s="62"/>
    </row>
    <row r="36" spans="12:13" ht="18.75">
      <c r="L36" s="62"/>
      <c r="M36" s="62"/>
    </row>
    <row r="37" spans="12:13" ht="18.75">
      <c r="L37" s="62"/>
      <c r="M37" s="62"/>
    </row>
    <row r="38" spans="12:13" ht="18.75">
      <c r="L38" s="62"/>
      <c r="M38" s="62"/>
    </row>
    <row r="39" spans="12:13">
      <c r="L39" s="24"/>
      <c r="M39" s="24"/>
    </row>
    <row r="40" spans="12:13">
      <c r="L40" s="24"/>
      <c r="M40" s="24"/>
    </row>
    <row r="41" spans="12:13">
      <c r="L41" s="24"/>
      <c r="M41" s="24"/>
    </row>
    <row r="42" spans="12:13">
      <c r="L42" s="24"/>
      <c r="M42" s="24"/>
    </row>
    <row r="43" spans="12:13">
      <c r="L43" s="24"/>
      <c r="M43" s="24"/>
    </row>
    <row r="44" spans="12:13">
      <c r="L44" s="24"/>
      <c r="M44" s="24"/>
    </row>
    <row r="45" spans="12:13">
      <c r="L45" s="24"/>
      <c r="M45" s="24"/>
    </row>
    <row r="46" spans="12:13">
      <c r="L46" s="24"/>
      <c r="M46" s="24"/>
    </row>
    <row r="47" spans="12:13">
      <c r="L47" s="24"/>
      <c r="M47" s="24"/>
    </row>
    <row r="48" spans="12:13">
      <c r="L48" s="24"/>
      <c r="M48" s="24"/>
    </row>
    <row r="49" spans="12:13">
      <c r="L49" s="24"/>
      <c r="M49" s="24"/>
    </row>
    <row r="50" spans="12:13">
      <c r="L50" s="24"/>
      <c r="M50" s="24"/>
    </row>
    <row r="51" spans="12:13">
      <c r="L51" s="24"/>
      <c r="M51" s="24"/>
    </row>
    <row r="52" spans="12:13">
      <c r="L52" s="24"/>
      <c r="M52" s="24"/>
    </row>
    <row r="53" spans="12:13">
      <c r="L53" s="24"/>
      <c r="M53" s="24"/>
    </row>
    <row r="54" spans="12:13">
      <c r="L54" s="24"/>
      <c r="M54" s="24"/>
    </row>
    <row r="55" spans="12:13">
      <c r="L55" s="24"/>
      <c r="M55" s="24"/>
    </row>
    <row r="56" spans="12:13">
      <c r="L56" s="24"/>
      <c r="M56" s="24"/>
    </row>
    <row r="57" spans="12:13">
      <c r="L57" s="24"/>
      <c r="M57" s="24"/>
    </row>
    <row r="58" spans="12:13">
      <c r="L58" s="24"/>
      <c r="M58" s="24"/>
    </row>
    <row r="59" spans="12:13">
      <c r="L59" s="24"/>
      <c r="M59" s="24"/>
    </row>
    <row r="60" spans="12:13">
      <c r="L60" s="24"/>
      <c r="M60" s="24"/>
    </row>
    <row r="61" spans="12:13">
      <c r="L61" s="24"/>
      <c r="M61" s="24"/>
    </row>
    <row r="62" spans="12:13">
      <c r="L62" s="24"/>
      <c r="M62" s="24"/>
    </row>
    <row r="63" spans="12:13">
      <c r="L63" s="24"/>
      <c r="M63" s="24"/>
    </row>
    <row r="64" spans="12:13">
      <c r="L64" s="24"/>
      <c r="M64" s="24"/>
    </row>
    <row r="65" spans="12:13">
      <c r="L65" s="24"/>
      <c r="M65" s="24"/>
    </row>
    <row r="66" spans="12:13">
      <c r="L66" s="24"/>
      <c r="M66" s="24"/>
    </row>
    <row r="67" spans="12:13">
      <c r="L67" s="24"/>
      <c r="M67" s="24"/>
    </row>
    <row r="68" spans="12:13">
      <c r="L68" s="24"/>
      <c r="M68" s="24"/>
    </row>
    <row r="69" spans="12:13">
      <c r="L69" s="24"/>
      <c r="M69" s="24"/>
    </row>
    <row r="70" spans="12:13">
      <c r="L70" s="24"/>
      <c r="M70" s="24"/>
    </row>
    <row r="71" spans="12:13">
      <c r="L71" s="24"/>
      <c r="M71" s="24"/>
    </row>
    <row r="72" spans="12:13">
      <c r="L72" s="24"/>
      <c r="M72" s="24"/>
    </row>
    <row r="73" spans="12:13">
      <c r="L73" s="24"/>
      <c r="M73" s="24"/>
    </row>
    <row r="74" spans="12:13">
      <c r="L74" s="24"/>
      <c r="M74" s="24"/>
    </row>
    <row r="75" spans="12:13">
      <c r="L75" s="24"/>
      <c r="M75" s="24"/>
    </row>
    <row r="76" spans="12:13">
      <c r="L76" s="24"/>
      <c r="M76" s="24"/>
    </row>
    <row r="77" spans="12:13">
      <c r="L77" s="24"/>
      <c r="M77" s="24"/>
    </row>
    <row r="78" spans="12:13">
      <c r="L78" s="24"/>
      <c r="M78" s="24"/>
    </row>
    <row r="79" spans="12:13">
      <c r="L79" s="24"/>
      <c r="M79" s="24"/>
    </row>
    <row r="80" spans="12:13">
      <c r="L80" s="24"/>
      <c r="M80" s="24"/>
    </row>
    <row r="81" spans="12:13">
      <c r="L81" s="24"/>
      <c r="M81" s="24"/>
    </row>
    <row r="82" spans="12:13">
      <c r="L82" s="24"/>
      <c r="M82" s="24"/>
    </row>
    <row r="83" spans="12:13">
      <c r="L83" s="24"/>
      <c r="M83" s="24"/>
    </row>
    <row r="84" spans="12:13">
      <c r="L84" s="24"/>
      <c r="M84" s="24"/>
    </row>
    <row r="85" spans="12:13">
      <c r="L85" s="24"/>
      <c r="M85" s="24"/>
    </row>
    <row r="86" spans="12:13">
      <c r="L86" s="24"/>
      <c r="M86" s="24"/>
    </row>
    <row r="87" spans="12:13">
      <c r="L87" s="24"/>
      <c r="M87" s="24"/>
    </row>
    <row r="88" spans="12:13">
      <c r="L88" s="24"/>
      <c r="M88" s="24"/>
    </row>
    <row r="89" spans="12:13">
      <c r="L89" s="24"/>
      <c r="M89" s="24"/>
    </row>
    <row r="90" spans="12:13">
      <c r="L90" s="24"/>
      <c r="M90" s="24"/>
    </row>
    <row r="91" spans="12:13">
      <c r="L91" s="24"/>
      <c r="M91" s="24"/>
    </row>
    <row r="92" spans="12:13">
      <c r="L92" s="24"/>
      <c r="M92" s="24"/>
    </row>
    <row r="93" spans="12:13">
      <c r="L93" s="24"/>
      <c r="M93" s="24"/>
    </row>
    <row r="94" spans="12:13">
      <c r="L94" s="24"/>
      <c r="M94" s="24"/>
    </row>
    <row r="95" spans="12:13">
      <c r="L95" s="24"/>
      <c r="M95" s="24"/>
    </row>
    <row r="96" spans="12:13">
      <c r="L96" s="24"/>
      <c r="M96" s="24"/>
    </row>
    <row r="97" spans="12:13">
      <c r="L97" s="24"/>
      <c r="M97" s="24"/>
    </row>
    <row r="98" spans="12:13">
      <c r="L98" s="24"/>
      <c r="M98" s="24"/>
    </row>
    <row r="99" spans="12:13">
      <c r="L99" s="24"/>
      <c r="M99" s="24"/>
    </row>
    <row r="100" spans="12:13">
      <c r="L100" s="24"/>
      <c r="M100" s="24"/>
    </row>
    <row r="101" spans="12:13">
      <c r="L101" s="24"/>
      <c r="M101" s="24"/>
    </row>
    <row r="102" spans="12:13">
      <c r="L102" s="24"/>
      <c r="M102" s="24"/>
    </row>
    <row r="103" spans="12:13">
      <c r="L103" s="24"/>
      <c r="M103" s="24"/>
    </row>
    <row r="104" spans="12:13">
      <c r="L104" s="24"/>
      <c r="M104" s="24"/>
    </row>
    <row r="105" spans="12:13">
      <c r="L105" s="24"/>
      <c r="M105" s="24"/>
    </row>
    <row r="106" spans="12:13">
      <c r="L106" s="24"/>
      <c r="M106" s="24"/>
    </row>
    <row r="107" spans="12:13">
      <c r="L107" s="24"/>
      <c r="M107" s="24"/>
    </row>
    <row r="108" spans="12:13">
      <c r="L108" s="24"/>
      <c r="M108" s="24"/>
    </row>
    <row r="109" spans="12:13">
      <c r="L109" s="24"/>
      <c r="M109" s="24"/>
    </row>
    <row r="110" spans="12:13">
      <c r="L110" s="24"/>
      <c r="M110" s="24"/>
    </row>
    <row r="111" spans="12:13">
      <c r="L111" s="24"/>
      <c r="M111" s="24"/>
    </row>
    <row r="112" spans="12:13">
      <c r="L112" s="24"/>
      <c r="M112" s="24"/>
    </row>
    <row r="113" spans="12:13">
      <c r="L113" s="24"/>
      <c r="M113" s="24"/>
    </row>
    <row r="114" spans="12:13">
      <c r="L114" s="24"/>
      <c r="M114" s="24"/>
    </row>
    <row r="115" spans="12:13">
      <c r="L115" s="24"/>
      <c r="M115" s="24"/>
    </row>
    <row r="116" spans="12:13">
      <c r="L116" s="24"/>
      <c r="M116" s="24"/>
    </row>
    <row r="117" spans="12:13">
      <c r="L117" s="24"/>
      <c r="M117" s="24"/>
    </row>
    <row r="118" spans="12:13">
      <c r="L118" s="24"/>
      <c r="M118" s="24"/>
    </row>
    <row r="119" spans="12:13">
      <c r="L119" s="24"/>
      <c r="M119" s="24"/>
    </row>
    <row r="120" spans="12:13">
      <c r="L120" s="24"/>
      <c r="M120" s="24"/>
    </row>
    <row r="121" spans="12:13">
      <c r="L121" s="24"/>
      <c r="M121" s="24"/>
    </row>
    <row r="122" spans="12:13">
      <c r="L122" s="24"/>
      <c r="M122" s="24"/>
    </row>
    <row r="123" spans="12:13">
      <c r="L123" s="24"/>
      <c r="M123" s="24"/>
    </row>
    <row r="124" spans="12:13">
      <c r="L124" s="24"/>
      <c r="M124" s="24"/>
    </row>
    <row r="125" spans="12:13">
      <c r="L125" s="24"/>
      <c r="M125" s="24"/>
    </row>
    <row r="126" spans="12:13">
      <c r="L126" s="24"/>
      <c r="M126" s="24"/>
    </row>
    <row r="127" spans="12:13">
      <c r="L127" s="24"/>
      <c r="M127" s="24"/>
    </row>
    <row r="128" spans="12:13">
      <c r="L128" s="24"/>
      <c r="M128" s="24"/>
    </row>
    <row r="129" spans="12:13">
      <c r="L129" s="24"/>
      <c r="M129" s="24"/>
    </row>
    <row r="130" spans="12:13">
      <c r="L130" s="24"/>
      <c r="M130" s="24"/>
    </row>
  </sheetData>
  <mergeCells count="12">
    <mergeCell ref="A2:F2"/>
    <mergeCell ref="A6:A7"/>
    <mergeCell ref="B6:B7"/>
    <mergeCell ref="C6:C7"/>
    <mergeCell ref="D6:D7"/>
    <mergeCell ref="E6:E7"/>
    <mergeCell ref="F6:F7"/>
    <mergeCell ref="L6:M6"/>
    <mergeCell ref="I6:K6"/>
    <mergeCell ref="A4:H4"/>
    <mergeCell ref="G6:G7"/>
    <mergeCell ref="H6:H7"/>
  </mergeCells>
  <printOptions horizontalCentered="1"/>
  <pageMargins left="0.17" right="0.17" top="1.18" bottom="0.59" header="0.51" footer="0.31496062992126"/>
  <pageSetup scale="65" orientation="landscape" r:id="rId1"/>
  <headerFooter>
    <oddHeader>&amp;L&amp;"Nyala,Negrita"&amp;12&amp;K06-008      MINISTERIO DE INTERIOR Y POLICIA&amp;"Nyala,Normal" &amp;C&amp;"-,Negrita"&amp;12&amp;K06-004
&amp;"Nyala,Negrita"&amp;13&amp;K03-032INFORME MENSUAL 
INFORMACION ESTADISTICA  &amp;R&amp;"Nyala,Negrita"&amp;12&amp;KC00000AÑO 2020</oddHeader>
    <oddFooter>&amp;C&amp;"-,Negrita"Dirección de Planificación y Desarrollo / Departamento de Estadísticas 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Q130"/>
  <sheetViews>
    <sheetView topLeftCell="A4" zoomScaleNormal="100" zoomScalePageLayoutView="70" workbookViewId="0">
      <selection activeCell="A15" sqref="A15"/>
    </sheetView>
  </sheetViews>
  <sheetFormatPr baseColWidth="10" defaultColWidth="11.42578125" defaultRowHeight="15"/>
  <cols>
    <col min="1" max="1" width="4.5703125" customWidth="1"/>
    <col min="2" max="2" width="11.7109375" customWidth="1"/>
    <col min="3" max="3" width="12.28515625" customWidth="1"/>
    <col min="4" max="4" width="25" customWidth="1"/>
    <col min="5" max="5" width="9.42578125" customWidth="1"/>
    <col min="6" max="6" width="9.140625" customWidth="1"/>
    <col min="7" max="7" width="12.140625" customWidth="1"/>
    <col min="8" max="8" width="15.28515625" customWidth="1"/>
    <col min="9" max="10" width="14.85546875" customWidth="1"/>
    <col min="11" max="11" width="19.42578125" customWidth="1"/>
    <col min="12" max="12" width="14.28515625" customWidth="1"/>
    <col min="13" max="14" width="12.42578125" customWidth="1"/>
    <col min="15" max="15" width="12.7109375" customWidth="1"/>
    <col min="16" max="17" width="37.5703125" customWidth="1"/>
  </cols>
  <sheetData>
    <row r="1" spans="1:17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7" ht="18">
      <c r="A2" s="152" t="s">
        <v>13</v>
      </c>
      <c r="B2" s="152"/>
      <c r="C2" s="152"/>
      <c r="D2" s="152"/>
      <c r="E2" s="152"/>
      <c r="F2" s="152"/>
      <c r="G2" s="5"/>
      <c r="H2" s="5"/>
      <c r="I2" s="5"/>
      <c r="J2" s="5"/>
      <c r="K2" s="5"/>
      <c r="L2" s="6"/>
      <c r="M2" s="7"/>
      <c r="N2" s="7"/>
      <c r="O2" s="7"/>
    </row>
    <row r="3" spans="1:17" ht="6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7" ht="19.5" customHeight="1">
      <c r="A4" s="153" t="s">
        <v>631</v>
      </c>
      <c r="B4" s="153"/>
      <c r="C4" s="153"/>
      <c r="D4" s="153"/>
      <c r="E4" s="153"/>
      <c r="F4" s="153"/>
      <c r="G4" s="8"/>
      <c r="H4" s="9"/>
      <c r="I4" s="9"/>
      <c r="J4" s="9"/>
      <c r="K4" s="9"/>
      <c r="L4" s="9"/>
      <c r="M4" s="9"/>
      <c r="N4" s="9"/>
      <c r="O4" s="9"/>
    </row>
    <row r="5" spans="1:17" ht="15.75">
      <c r="A5" s="4"/>
      <c r="B5" s="4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7" ht="37.5" customHeight="1">
      <c r="A6" s="154" t="s">
        <v>15</v>
      </c>
      <c r="B6" s="145" t="s">
        <v>601</v>
      </c>
      <c r="C6" s="145" t="s">
        <v>602</v>
      </c>
      <c r="D6" s="145" t="s">
        <v>18</v>
      </c>
      <c r="E6" s="145" t="s">
        <v>256</v>
      </c>
      <c r="F6" s="145" t="s">
        <v>29</v>
      </c>
      <c r="G6" s="145" t="s">
        <v>23</v>
      </c>
      <c r="H6" s="145" t="s">
        <v>24</v>
      </c>
      <c r="I6" s="145" t="s">
        <v>32</v>
      </c>
      <c r="J6" s="145" t="s">
        <v>632</v>
      </c>
      <c r="K6" s="145" t="s">
        <v>633</v>
      </c>
      <c r="L6" s="145" t="s">
        <v>33</v>
      </c>
      <c r="M6" s="147" t="s">
        <v>34</v>
      </c>
      <c r="N6" s="148"/>
      <c r="O6" s="149"/>
      <c r="P6" s="143" t="s">
        <v>35</v>
      </c>
      <c r="Q6" s="144"/>
    </row>
    <row r="7" spans="1:17" ht="30" customHeight="1">
      <c r="A7" s="155"/>
      <c r="B7" s="155"/>
      <c r="C7" s="155"/>
      <c r="D7" s="155"/>
      <c r="E7" s="146"/>
      <c r="F7" s="146"/>
      <c r="G7" s="146"/>
      <c r="H7" s="146"/>
      <c r="I7" s="146"/>
      <c r="J7" s="146"/>
      <c r="K7" s="146"/>
      <c r="L7" s="146"/>
      <c r="M7" s="10" t="s">
        <v>36</v>
      </c>
      <c r="N7" s="10" t="s">
        <v>37</v>
      </c>
      <c r="O7" s="11" t="s">
        <v>38</v>
      </c>
      <c r="P7" s="66" t="s">
        <v>39</v>
      </c>
      <c r="Q7" s="67" t="s">
        <v>40</v>
      </c>
    </row>
    <row r="8" spans="1:17" ht="34.5" customHeight="1">
      <c r="A8" s="12">
        <v>1</v>
      </c>
      <c r="B8" s="12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24"/>
      <c r="Q8" s="24"/>
    </row>
    <row r="9" spans="1:17" ht="34.5" customHeight="1">
      <c r="A9" s="12">
        <v>2</v>
      </c>
      <c r="B9" s="12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24"/>
      <c r="Q9" s="24"/>
    </row>
    <row r="10" spans="1:17" ht="34.5" customHeight="1">
      <c r="A10" s="12">
        <v>3</v>
      </c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24"/>
      <c r="Q10" s="24"/>
    </row>
    <row r="11" spans="1:17" ht="34.5" customHeight="1">
      <c r="A11" s="12">
        <v>4</v>
      </c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24"/>
      <c r="Q11" s="24"/>
    </row>
    <row r="12" spans="1:17" ht="34.5" customHeight="1">
      <c r="A12" s="12">
        <v>5</v>
      </c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24"/>
      <c r="Q12" s="24"/>
    </row>
    <row r="13" spans="1:17" ht="34.5" customHeight="1">
      <c r="A13" s="12">
        <v>6</v>
      </c>
      <c r="B13" s="12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24"/>
      <c r="Q13" s="24"/>
    </row>
    <row r="14" spans="1:17" ht="34.5" customHeight="1">
      <c r="A14" s="12">
        <v>7</v>
      </c>
      <c r="B14" s="12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24"/>
      <c r="Q14" s="24"/>
    </row>
    <row r="15" spans="1:17" ht="34.5" customHeight="1">
      <c r="A15" s="12">
        <v>8</v>
      </c>
      <c r="B15" s="12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24"/>
      <c r="Q15" s="24"/>
    </row>
    <row r="16" spans="1:17" ht="34.5" customHeight="1">
      <c r="A16" s="12">
        <v>9</v>
      </c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62"/>
      <c r="Q16" s="62"/>
    </row>
    <row r="17" spans="1:17" ht="34.5" customHeight="1">
      <c r="A17" s="12">
        <v>10</v>
      </c>
      <c r="B17" s="12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24"/>
      <c r="Q17" s="24"/>
    </row>
    <row r="18" spans="1:17" ht="18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68"/>
      <c r="Q18" s="68"/>
    </row>
    <row r="19" spans="1:17" ht="18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62"/>
      <c r="Q19" s="62"/>
    </row>
    <row r="20" spans="1:17" ht="18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62"/>
      <c r="Q20" s="62"/>
    </row>
    <row r="21" spans="1:17" ht="18.75">
      <c r="P21" s="62"/>
      <c r="Q21" s="62"/>
    </row>
    <row r="22" spans="1:17" ht="18.75">
      <c r="P22" s="62"/>
      <c r="Q22" s="62"/>
    </row>
    <row r="23" spans="1:17" ht="18.75">
      <c r="P23" s="62"/>
      <c r="Q23" s="62"/>
    </row>
    <row r="24" spans="1:17" ht="18.75">
      <c r="P24" s="62"/>
      <c r="Q24" s="62"/>
    </row>
    <row r="25" spans="1:17">
      <c r="P25" s="24"/>
      <c r="Q25" s="24"/>
    </row>
    <row r="26" spans="1:17" ht="18.75">
      <c r="P26" s="62"/>
      <c r="Q26" s="62"/>
    </row>
    <row r="27" spans="1:17" ht="18.75">
      <c r="P27" s="62"/>
      <c r="Q27" s="62"/>
    </row>
    <row r="28" spans="1:17" ht="18.75">
      <c r="P28" s="62"/>
      <c r="Q28" s="62"/>
    </row>
    <row r="29" spans="1:17" ht="18.75">
      <c r="P29" s="62"/>
      <c r="Q29" s="62"/>
    </row>
    <row r="30" spans="1:17" ht="18.75">
      <c r="P30" s="62"/>
      <c r="Q30" s="62"/>
    </row>
    <row r="31" spans="1:17" ht="18.75">
      <c r="P31" s="62"/>
      <c r="Q31" s="62"/>
    </row>
    <row r="32" spans="1:17" ht="18.75">
      <c r="P32" s="62"/>
      <c r="Q32" s="62"/>
    </row>
    <row r="33" spans="16:17" ht="18.75">
      <c r="P33" s="62"/>
      <c r="Q33" s="62"/>
    </row>
    <row r="34" spans="16:17" ht="18.75">
      <c r="P34" s="62"/>
      <c r="Q34" s="62"/>
    </row>
    <row r="35" spans="16:17" ht="18.75">
      <c r="P35" s="62"/>
      <c r="Q35" s="62"/>
    </row>
    <row r="36" spans="16:17" ht="18.75">
      <c r="P36" s="62"/>
      <c r="Q36" s="62"/>
    </row>
    <row r="37" spans="16:17" ht="18.75">
      <c r="P37" s="62"/>
      <c r="Q37" s="62"/>
    </row>
    <row r="38" spans="16:17" ht="18.75">
      <c r="P38" s="62"/>
      <c r="Q38" s="62"/>
    </row>
    <row r="39" spans="16:17">
      <c r="P39" s="24"/>
      <c r="Q39" s="24"/>
    </row>
    <row r="40" spans="16:17">
      <c r="P40" s="24"/>
      <c r="Q40" s="24"/>
    </row>
    <row r="41" spans="16:17">
      <c r="P41" s="24"/>
      <c r="Q41" s="24"/>
    </row>
    <row r="42" spans="16:17">
      <c r="P42" s="24"/>
      <c r="Q42" s="24"/>
    </row>
    <row r="43" spans="16:17">
      <c r="P43" s="24"/>
      <c r="Q43" s="24"/>
    </row>
    <row r="44" spans="16:17">
      <c r="P44" s="24"/>
      <c r="Q44" s="24"/>
    </row>
    <row r="45" spans="16:17">
      <c r="P45" s="24"/>
      <c r="Q45" s="24"/>
    </row>
    <row r="46" spans="16:17">
      <c r="P46" s="24"/>
      <c r="Q46" s="24"/>
    </row>
    <row r="47" spans="16:17">
      <c r="P47" s="24"/>
      <c r="Q47" s="24"/>
    </row>
    <row r="48" spans="16:17">
      <c r="P48" s="24"/>
      <c r="Q48" s="24"/>
    </row>
    <row r="49" spans="16:17">
      <c r="P49" s="24"/>
      <c r="Q49" s="24"/>
    </row>
    <row r="50" spans="16:17">
      <c r="P50" s="24"/>
      <c r="Q50" s="24"/>
    </row>
    <row r="51" spans="16:17">
      <c r="P51" s="24"/>
      <c r="Q51" s="24"/>
    </row>
    <row r="52" spans="16:17">
      <c r="P52" s="24"/>
      <c r="Q52" s="24"/>
    </row>
    <row r="53" spans="16:17">
      <c r="P53" s="24"/>
      <c r="Q53" s="24"/>
    </row>
    <row r="54" spans="16:17">
      <c r="P54" s="24"/>
      <c r="Q54" s="24"/>
    </row>
    <row r="55" spans="16:17">
      <c r="P55" s="24"/>
      <c r="Q55" s="24"/>
    </row>
    <row r="56" spans="16:17">
      <c r="P56" s="24"/>
      <c r="Q56" s="24"/>
    </row>
    <row r="57" spans="16:17">
      <c r="P57" s="24"/>
      <c r="Q57" s="24"/>
    </row>
    <row r="58" spans="16:17">
      <c r="P58" s="24"/>
      <c r="Q58" s="24"/>
    </row>
    <row r="59" spans="16:17">
      <c r="P59" s="24"/>
      <c r="Q59" s="24"/>
    </row>
    <row r="60" spans="16:17">
      <c r="P60" s="24"/>
      <c r="Q60" s="24"/>
    </row>
    <row r="61" spans="16:17">
      <c r="P61" s="24"/>
      <c r="Q61" s="24"/>
    </row>
    <row r="62" spans="16:17">
      <c r="P62" s="24"/>
      <c r="Q62" s="24"/>
    </row>
    <row r="63" spans="16:17">
      <c r="P63" s="24"/>
      <c r="Q63" s="24"/>
    </row>
    <row r="64" spans="16:17">
      <c r="P64" s="24"/>
      <c r="Q64" s="24"/>
    </row>
    <row r="65" spans="16:17">
      <c r="P65" s="24"/>
      <c r="Q65" s="24"/>
    </row>
    <row r="66" spans="16:17">
      <c r="P66" s="24"/>
      <c r="Q66" s="24"/>
    </row>
    <row r="67" spans="16:17">
      <c r="P67" s="24"/>
      <c r="Q67" s="24"/>
    </row>
    <row r="68" spans="16:17">
      <c r="P68" s="24"/>
      <c r="Q68" s="24"/>
    </row>
    <row r="69" spans="16:17">
      <c r="P69" s="24"/>
      <c r="Q69" s="24"/>
    </row>
    <row r="70" spans="16:17">
      <c r="P70" s="24"/>
      <c r="Q70" s="24"/>
    </row>
    <row r="71" spans="16:17">
      <c r="P71" s="24"/>
      <c r="Q71" s="24"/>
    </row>
    <row r="72" spans="16:17">
      <c r="P72" s="24"/>
      <c r="Q72" s="24"/>
    </row>
    <row r="73" spans="16:17">
      <c r="P73" s="24"/>
      <c r="Q73" s="24"/>
    </row>
    <row r="74" spans="16:17">
      <c r="P74" s="24"/>
      <c r="Q74" s="24"/>
    </row>
    <row r="75" spans="16:17">
      <c r="P75" s="24"/>
      <c r="Q75" s="24"/>
    </row>
    <row r="76" spans="16:17">
      <c r="P76" s="24"/>
      <c r="Q76" s="24"/>
    </row>
    <row r="77" spans="16:17">
      <c r="P77" s="24"/>
      <c r="Q77" s="24"/>
    </row>
    <row r="78" spans="16:17">
      <c r="P78" s="24"/>
      <c r="Q78" s="24"/>
    </row>
    <row r="79" spans="16:17">
      <c r="P79" s="24"/>
      <c r="Q79" s="24"/>
    </row>
    <row r="80" spans="16:17">
      <c r="P80" s="24"/>
      <c r="Q80" s="24"/>
    </row>
    <row r="81" spans="16:17">
      <c r="P81" s="24"/>
      <c r="Q81" s="24"/>
    </row>
    <row r="82" spans="16:17">
      <c r="P82" s="24"/>
      <c r="Q82" s="24"/>
    </row>
    <row r="83" spans="16:17">
      <c r="P83" s="24"/>
      <c r="Q83" s="24"/>
    </row>
    <row r="84" spans="16:17">
      <c r="P84" s="24"/>
      <c r="Q84" s="24"/>
    </row>
    <row r="85" spans="16:17">
      <c r="P85" s="24"/>
      <c r="Q85" s="24"/>
    </row>
    <row r="86" spans="16:17">
      <c r="P86" s="24"/>
      <c r="Q86" s="24"/>
    </row>
    <row r="87" spans="16:17">
      <c r="P87" s="24"/>
      <c r="Q87" s="24"/>
    </row>
    <row r="88" spans="16:17">
      <c r="P88" s="24"/>
      <c r="Q88" s="24"/>
    </row>
    <row r="89" spans="16:17">
      <c r="P89" s="24"/>
      <c r="Q89" s="24"/>
    </row>
    <row r="90" spans="16:17">
      <c r="P90" s="24"/>
      <c r="Q90" s="24"/>
    </row>
    <row r="91" spans="16:17">
      <c r="P91" s="24"/>
      <c r="Q91" s="24"/>
    </row>
    <row r="92" spans="16:17">
      <c r="P92" s="24"/>
      <c r="Q92" s="24"/>
    </row>
    <row r="93" spans="16:17">
      <c r="P93" s="24"/>
      <c r="Q93" s="24"/>
    </row>
    <row r="94" spans="16:17">
      <c r="P94" s="24"/>
      <c r="Q94" s="24"/>
    </row>
    <row r="95" spans="16:17">
      <c r="P95" s="24"/>
      <c r="Q95" s="24"/>
    </row>
    <row r="96" spans="16:17">
      <c r="P96" s="24"/>
      <c r="Q96" s="24"/>
    </row>
    <row r="97" spans="16:17">
      <c r="P97" s="24"/>
      <c r="Q97" s="24"/>
    </row>
    <row r="98" spans="16:17">
      <c r="P98" s="24"/>
      <c r="Q98" s="24"/>
    </row>
    <row r="99" spans="16:17">
      <c r="P99" s="24"/>
      <c r="Q99" s="24"/>
    </row>
    <row r="100" spans="16:17">
      <c r="P100" s="24"/>
      <c r="Q100" s="24"/>
    </row>
    <row r="101" spans="16:17">
      <c r="P101" s="24"/>
      <c r="Q101" s="24"/>
    </row>
    <row r="102" spans="16:17">
      <c r="P102" s="24"/>
      <c r="Q102" s="24"/>
    </row>
    <row r="103" spans="16:17">
      <c r="P103" s="24"/>
      <c r="Q103" s="24"/>
    </row>
    <row r="104" spans="16:17">
      <c r="P104" s="24"/>
      <c r="Q104" s="24"/>
    </row>
    <row r="105" spans="16:17">
      <c r="P105" s="24"/>
      <c r="Q105" s="24"/>
    </row>
    <row r="106" spans="16:17">
      <c r="P106" s="24"/>
      <c r="Q106" s="24"/>
    </row>
    <row r="107" spans="16:17">
      <c r="P107" s="24"/>
      <c r="Q107" s="24"/>
    </row>
    <row r="108" spans="16:17">
      <c r="P108" s="24"/>
      <c r="Q108" s="24"/>
    </row>
    <row r="109" spans="16:17">
      <c r="P109" s="24"/>
      <c r="Q109" s="24"/>
    </row>
    <row r="110" spans="16:17">
      <c r="P110" s="24"/>
      <c r="Q110" s="24"/>
    </row>
    <row r="111" spans="16:17">
      <c r="P111" s="24"/>
      <c r="Q111" s="24"/>
    </row>
    <row r="112" spans="16:17">
      <c r="P112" s="24"/>
      <c r="Q112" s="24"/>
    </row>
    <row r="113" spans="16:17">
      <c r="P113" s="24"/>
      <c r="Q113" s="24"/>
    </row>
    <row r="114" spans="16:17">
      <c r="P114" s="24"/>
      <c r="Q114" s="24"/>
    </row>
    <row r="115" spans="16:17">
      <c r="P115" s="24"/>
      <c r="Q115" s="24"/>
    </row>
    <row r="116" spans="16:17">
      <c r="P116" s="24"/>
      <c r="Q116" s="24"/>
    </row>
    <row r="117" spans="16:17">
      <c r="P117" s="24"/>
      <c r="Q117" s="24"/>
    </row>
    <row r="118" spans="16:17">
      <c r="P118" s="24"/>
      <c r="Q118" s="24"/>
    </row>
    <row r="119" spans="16:17">
      <c r="P119" s="24"/>
      <c r="Q119" s="24"/>
    </row>
    <row r="120" spans="16:17">
      <c r="P120" s="24"/>
      <c r="Q120" s="24"/>
    </row>
    <row r="121" spans="16:17">
      <c r="P121" s="24"/>
      <c r="Q121" s="24"/>
    </row>
    <row r="122" spans="16:17">
      <c r="P122" s="24"/>
      <c r="Q122" s="24"/>
    </row>
    <row r="123" spans="16:17">
      <c r="P123" s="24"/>
      <c r="Q123" s="24"/>
    </row>
    <row r="124" spans="16:17">
      <c r="P124" s="24"/>
      <c r="Q124" s="24"/>
    </row>
    <row r="125" spans="16:17">
      <c r="P125" s="24"/>
      <c r="Q125" s="24"/>
    </row>
    <row r="126" spans="16:17">
      <c r="P126" s="24"/>
      <c r="Q126" s="24"/>
    </row>
    <row r="127" spans="16:17">
      <c r="P127" s="24"/>
      <c r="Q127" s="24"/>
    </row>
    <row r="128" spans="16:17">
      <c r="P128" s="24"/>
      <c r="Q128" s="24"/>
    </row>
    <row r="129" spans="16:17">
      <c r="P129" s="24"/>
      <c r="Q129" s="24"/>
    </row>
    <row r="130" spans="16:17">
      <c r="P130" s="24"/>
      <c r="Q130" s="24"/>
    </row>
  </sheetData>
  <mergeCells count="16">
    <mergeCell ref="P6:Q6"/>
    <mergeCell ref="A2:F2"/>
    <mergeCell ref="A4:F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L6:L7"/>
    <mergeCell ref="M6:O6"/>
    <mergeCell ref="J6:J7"/>
    <mergeCell ref="K6:K7"/>
  </mergeCells>
  <printOptions horizontalCentered="1"/>
  <pageMargins left="0.17" right="0.17" top="1.18" bottom="0.59" header="0.51" footer="0.31496062992126"/>
  <pageSetup scale="65" orientation="landscape" r:id="rId1"/>
  <headerFooter>
    <oddHeader>&amp;L&amp;"Nyala,Negrita"&amp;12&amp;K06-008      MINISTERIO DE INTERIOR Y POLICIA&amp;"Nyala,Normal" &amp;C&amp;"-,Negrita"&amp;12&amp;K06-004
&amp;"Nyala,Negrita"&amp;13&amp;K03-032INFORME MENSUAL 
INFORMACION ESTADISTICA  &amp;R&amp;"Nyala,Negrita"&amp;12&amp;KC00000AÑO 2020</oddHeader>
    <oddFooter>&amp;C&amp;"-,Negrita"Dirección de Planificación y Desarrollo / Departamento de Estadísticas 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M130"/>
  <sheetViews>
    <sheetView topLeftCell="A2" zoomScaleNormal="100" zoomScalePageLayoutView="70" workbookViewId="0">
      <pane xSplit="1" ySplit="6" topLeftCell="B8" activePane="bottomRight" state="frozen"/>
      <selection pane="topRight" activeCell="B2" sqref="B2"/>
      <selection pane="bottomLeft" activeCell="A8" sqref="A8"/>
      <selection pane="bottomRight" activeCell="I13" sqref="I13"/>
    </sheetView>
  </sheetViews>
  <sheetFormatPr baseColWidth="10" defaultColWidth="11.42578125" defaultRowHeight="15"/>
  <cols>
    <col min="1" max="1" width="4.5703125" customWidth="1"/>
    <col min="2" max="2" width="11.7109375" customWidth="1"/>
    <col min="3" max="3" width="12.28515625" customWidth="1"/>
    <col min="4" max="4" width="25" customWidth="1"/>
    <col min="5" max="5" width="9.42578125" customWidth="1"/>
    <col min="6" max="6" width="9.140625" customWidth="1"/>
    <col min="7" max="7" width="16.28515625" customWidth="1"/>
    <col min="8" max="8" width="27.85546875" customWidth="1"/>
    <col min="9" max="10" width="12.42578125" customWidth="1"/>
    <col min="11" max="11" width="12.7109375" customWidth="1"/>
    <col min="12" max="13" width="37.5703125" customWidth="1"/>
  </cols>
  <sheetData>
    <row r="1" spans="1:13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>
      <c r="A2" s="152" t="s">
        <v>13</v>
      </c>
      <c r="B2" s="152"/>
      <c r="C2" s="152"/>
      <c r="D2" s="152"/>
      <c r="E2" s="152"/>
      <c r="F2" s="152"/>
      <c r="G2" s="5"/>
      <c r="H2" s="5"/>
      <c r="I2" s="7"/>
      <c r="J2" s="7"/>
      <c r="K2" s="7"/>
    </row>
    <row r="3" spans="1:13" ht="6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ht="19.5" customHeight="1">
      <c r="A4" s="153" t="s">
        <v>9</v>
      </c>
      <c r="B4" s="153"/>
      <c r="C4" s="153"/>
      <c r="D4" s="153"/>
      <c r="E4" s="153"/>
      <c r="F4" s="153"/>
      <c r="G4" s="153"/>
      <c r="H4" s="153"/>
      <c r="I4" s="9"/>
      <c r="J4" s="9"/>
      <c r="K4" s="9"/>
    </row>
    <row r="5" spans="1:13" ht="15.75">
      <c r="A5" s="4"/>
      <c r="B5" s="4"/>
      <c r="C5" s="4"/>
      <c r="D5" s="3"/>
      <c r="E5" s="3"/>
      <c r="F5" s="3"/>
      <c r="G5" s="3"/>
      <c r="H5" s="3"/>
      <c r="I5" s="3"/>
      <c r="J5" s="3"/>
      <c r="K5" s="3"/>
    </row>
    <row r="6" spans="1:13" ht="37.5" customHeight="1">
      <c r="A6" s="154" t="s">
        <v>15</v>
      </c>
      <c r="B6" s="145" t="s">
        <v>601</v>
      </c>
      <c r="C6" s="145" t="s">
        <v>602</v>
      </c>
      <c r="D6" s="145" t="s">
        <v>18</v>
      </c>
      <c r="E6" s="145" t="s">
        <v>256</v>
      </c>
      <c r="F6" s="145" t="s">
        <v>29</v>
      </c>
      <c r="G6" s="145" t="s">
        <v>23</v>
      </c>
      <c r="H6" s="145" t="s">
        <v>630</v>
      </c>
      <c r="I6" s="147" t="s">
        <v>34</v>
      </c>
      <c r="J6" s="148"/>
      <c r="K6" s="149"/>
      <c r="L6" s="143" t="s">
        <v>35</v>
      </c>
      <c r="M6" s="144"/>
    </row>
    <row r="7" spans="1:13" ht="30" customHeight="1">
      <c r="A7" s="155"/>
      <c r="B7" s="155"/>
      <c r="C7" s="155"/>
      <c r="D7" s="155"/>
      <c r="E7" s="146"/>
      <c r="F7" s="146"/>
      <c r="G7" s="146"/>
      <c r="H7" s="146"/>
      <c r="I7" s="10" t="s">
        <v>36</v>
      </c>
      <c r="J7" s="10" t="s">
        <v>37</v>
      </c>
      <c r="K7" s="11" t="s">
        <v>38</v>
      </c>
      <c r="L7" s="69" t="s">
        <v>39</v>
      </c>
      <c r="M7" s="67" t="s">
        <v>40</v>
      </c>
    </row>
    <row r="8" spans="1:13" ht="34.5" customHeight="1">
      <c r="A8" s="12">
        <v>1</v>
      </c>
      <c r="B8" s="12"/>
      <c r="C8" s="12"/>
      <c r="D8" s="13"/>
      <c r="E8" s="13"/>
      <c r="F8" s="13"/>
      <c r="G8" s="13"/>
      <c r="H8" s="13"/>
      <c r="I8" s="13"/>
      <c r="J8" s="13"/>
      <c r="K8" s="13"/>
      <c r="L8" s="24"/>
      <c r="M8" s="24"/>
    </row>
    <row r="9" spans="1:13" ht="34.5" customHeight="1">
      <c r="A9" s="12">
        <v>2</v>
      </c>
      <c r="B9" s="12"/>
      <c r="C9" s="12"/>
      <c r="D9" s="13"/>
      <c r="E9" s="13"/>
      <c r="F9" s="13"/>
      <c r="G9" s="13"/>
      <c r="H9" s="13"/>
      <c r="I9" s="13"/>
      <c r="J9" s="13"/>
      <c r="K9" s="13"/>
      <c r="L9" s="24"/>
      <c r="M9" s="24"/>
    </row>
    <row r="10" spans="1:13" ht="34.5" customHeight="1">
      <c r="A10" s="12">
        <v>3</v>
      </c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24"/>
      <c r="M10" s="24"/>
    </row>
    <row r="11" spans="1:13" ht="34.5" customHeight="1">
      <c r="A11" s="12">
        <v>4</v>
      </c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24"/>
      <c r="M11" s="24"/>
    </row>
    <row r="12" spans="1:13" ht="34.5" customHeight="1">
      <c r="A12" s="12">
        <v>5</v>
      </c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24"/>
      <c r="M12" s="24"/>
    </row>
    <row r="13" spans="1:13" ht="34.5" customHeight="1">
      <c r="A13" s="12">
        <v>6</v>
      </c>
      <c r="B13" s="12"/>
      <c r="C13" s="12"/>
      <c r="D13" s="13"/>
      <c r="E13" s="13"/>
      <c r="F13" s="13"/>
      <c r="G13" s="13"/>
      <c r="H13" s="13"/>
      <c r="I13" s="13"/>
      <c r="J13" s="13"/>
      <c r="K13" s="13"/>
      <c r="L13" s="24"/>
      <c r="M13" s="24"/>
    </row>
    <row r="14" spans="1:13" ht="34.5" customHeight="1">
      <c r="A14" s="12">
        <v>7</v>
      </c>
      <c r="B14" s="12"/>
      <c r="C14" s="12"/>
      <c r="D14" s="13"/>
      <c r="E14" s="13"/>
      <c r="F14" s="13"/>
      <c r="G14" s="13"/>
      <c r="H14" s="13"/>
      <c r="I14" s="13"/>
      <c r="J14" s="13"/>
      <c r="K14" s="13"/>
      <c r="L14" s="24"/>
      <c r="M14" s="24"/>
    </row>
    <row r="15" spans="1:13" ht="34.5" customHeight="1">
      <c r="A15" s="12">
        <v>8</v>
      </c>
      <c r="B15" s="12"/>
      <c r="C15" s="12"/>
      <c r="D15" s="13"/>
      <c r="E15" s="13"/>
      <c r="F15" s="13"/>
      <c r="G15" s="13"/>
      <c r="H15" s="13"/>
      <c r="I15" s="13"/>
      <c r="J15" s="13"/>
      <c r="K15" s="13"/>
      <c r="L15" s="24"/>
      <c r="M15" s="24"/>
    </row>
    <row r="16" spans="1:13" ht="34.5" customHeight="1">
      <c r="A16" s="12">
        <v>9</v>
      </c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62"/>
      <c r="M16" s="62"/>
    </row>
    <row r="17" spans="1:13" ht="34.5" customHeight="1">
      <c r="A17" s="12">
        <v>10</v>
      </c>
      <c r="B17" s="12"/>
      <c r="C17" s="12"/>
      <c r="D17" s="13"/>
      <c r="E17" s="13"/>
      <c r="F17" s="13"/>
      <c r="G17" s="13"/>
      <c r="H17" s="13"/>
      <c r="I17" s="13"/>
      <c r="J17" s="13"/>
      <c r="K17" s="13"/>
      <c r="L17" s="24"/>
      <c r="M17" s="24"/>
    </row>
    <row r="18" spans="1:13" ht="18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68"/>
      <c r="M18" s="68"/>
    </row>
    <row r="19" spans="1:13" ht="18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62"/>
      <c r="M19" s="62"/>
    </row>
    <row r="20" spans="1:13" ht="18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62"/>
      <c r="M20" s="62"/>
    </row>
    <row r="21" spans="1:13" ht="18.75">
      <c r="L21" s="62"/>
      <c r="M21" s="62"/>
    </row>
    <row r="22" spans="1:13" ht="18.75">
      <c r="L22" s="62"/>
      <c r="M22" s="62"/>
    </row>
    <row r="23" spans="1:13" ht="18.75">
      <c r="L23" s="62"/>
      <c r="M23" s="62"/>
    </row>
    <row r="24" spans="1:13" ht="18.75">
      <c r="L24" s="62"/>
      <c r="M24" s="62"/>
    </row>
    <row r="25" spans="1:13">
      <c r="L25" s="24"/>
      <c r="M25" s="24"/>
    </row>
    <row r="26" spans="1:13" ht="18.75">
      <c r="L26" s="62"/>
      <c r="M26" s="62"/>
    </row>
    <row r="27" spans="1:13" ht="18.75">
      <c r="L27" s="62"/>
      <c r="M27" s="62"/>
    </row>
    <row r="28" spans="1:13" ht="18.75">
      <c r="L28" s="62"/>
      <c r="M28" s="62"/>
    </row>
    <row r="29" spans="1:13" ht="18.75">
      <c r="L29" s="62"/>
      <c r="M29" s="62"/>
    </row>
    <row r="30" spans="1:13" ht="18.75">
      <c r="L30" s="62"/>
      <c r="M30" s="62"/>
    </row>
    <row r="31" spans="1:13" ht="18.75">
      <c r="L31" s="62"/>
      <c r="M31" s="62"/>
    </row>
    <row r="32" spans="1:13" ht="18.75">
      <c r="L32" s="62"/>
      <c r="M32" s="62"/>
    </row>
    <row r="33" spans="12:13" ht="18.75">
      <c r="L33" s="62"/>
      <c r="M33" s="62"/>
    </row>
    <row r="34" spans="12:13" ht="18.75">
      <c r="L34" s="62"/>
      <c r="M34" s="62"/>
    </row>
    <row r="35" spans="12:13" ht="18.75">
      <c r="L35" s="62"/>
      <c r="M35" s="62"/>
    </row>
    <row r="36" spans="12:13" ht="18.75">
      <c r="L36" s="62"/>
      <c r="M36" s="62"/>
    </row>
    <row r="37" spans="12:13" ht="18.75">
      <c r="L37" s="62"/>
      <c r="M37" s="62"/>
    </row>
    <row r="38" spans="12:13" ht="18.75">
      <c r="L38" s="62"/>
      <c r="M38" s="62"/>
    </row>
    <row r="39" spans="12:13">
      <c r="L39" s="24"/>
      <c r="M39" s="24"/>
    </row>
    <row r="40" spans="12:13">
      <c r="L40" s="24"/>
      <c r="M40" s="24"/>
    </row>
    <row r="41" spans="12:13">
      <c r="L41" s="24"/>
      <c r="M41" s="24"/>
    </row>
    <row r="42" spans="12:13">
      <c r="L42" s="24"/>
      <c r="M42" s="24"/>
    </row>
    <row r="43" spans="12:13">
      <c r="L43" s="24"/>
      <c r="M43" s="24"/>
    </row>
    <row r="44" spans="12:13">
      <c r="L44" s="24"/>
      <c r="M44" s="24"/>
    </row>
    <row r="45" spans="12:13">
      <c r="L45" s="24"/>
      <c r="M45" s="24"/>
    </row>
    <row r="46" spans="12:13">
      <c r="L46" s="24"/>
      <c r="M46" s="24"/>
    </row>
    <row r="47" spans="12:13">
      <c r="L47" s="24"/>
      <c r="M47" s="24"/>
    </row>
    <row r="48" spans="12:13">
      <c r="L48" s="24"/>
      <c r="M48" s="24"/>
    </row>
    <row r="49" spans="12:13">
      <c r="L49" s="24"/>
      <c r="M49" s="24"/>
    </row>
    <row r="50" spans="12:13">
      <c r="L50" s="24"/>
      <c r="M50" s="24"/>
    </row>
    <row r="51" spans="12:13">
      <c r="L51" s="24"/>
      <c r="M51" s="24"/>
    </row>
    <row r="52" spans="12:13">
      <c r="L52" s="24"/>
      <c r="M52" s="24"/>
    </row>
    <row r="53" spans="12:13">
      <c r="L53" s="24"/>
      <c r="M53" s="24"/>
    </row>
    <row r="54" spans="12:13">
      <c r="L54" s="24"/>
      <c r="M54" s="24"/>
    </row>
    <row r="55" spans="12:13">
      <c r="L55" s="24"/>
      <c r="M55" s="24"/>
    </row>
    <row r="56" spans="12:13">
      <c r="L56" s="24"/>
      <c r="M56" s="24"/>
    </row>
    <row r="57" spans="12:13">
      <c r="L57" s="24"/>
      <c r="M57" s="24"/>
    </row>
    <row r="58" spans="12:13">
      <c r="L58" s="24"/>
      <c r="M58" s="24"/>
    </row>
    <row r="59" spans="12:13">
      <c r="L59" s="24"/>
      <c r="M59" s="24"/>
    </row>
    <row r="60" spans="12:13">
      <c r="L60" s="24"/>
      <c r="M60" s="24"/>
    </row>
    <row r="61" spans="12:13">
      <c r="L61" s="24"/>
      <c r="M61" s="24"/>
    </row>
    <row r="62" spans="12:13">
      <c r="L62" s="24"/>
      <c r="M62" s="24"/>
    </row>
    <row r="63" spans="12:13">
      <c r="L63" s="24"/>
      <c r="M63" s="24"/>
    </row>
    <row r="64" spans="12:13">
      <c r="L64" s="24"/>
      <c r="M64" s="24"/>
    </row>
    <row r="65" spans="12:13">
      <c r="L65" s="24"/>
      <c r="M65" s="24"/>
    </row>
    <row r="66" spans="12:13">
      <c r="L66" s="24"/>
      <c r="M66" s="24"/>
    </row>
    <row r="67" spans="12:13">
      <c r="L67" s="24"/>
      <c r="M67" s="24"/>
    </row>
    <row r="68" spans="12:13">
      <c r="L68" s="24"/>
      <c r="M68" s="24"/>
    </row>
    <row r="69" spans="12:13">
      <c r="L69" s="24"/>
      <c r="M69" s="24"/>
    </row>
    <row r="70" spans="12:13">
      <c r="L70" s="24"/>
      <c r="M70" s="24"/>
    </row>
    <row r="71" spans="12:13">
      <c r="L71" s="24"/>
      <c r="M71" s="24"/>
    </row>
    <row r="72" spans="12:13">
      <c r="L72" s="24"/>
      <c r="M72" s="24"/>
    </row>
    <row r="73" spans="12:13">
      <c r="L73" s="24"/>
      <c r="M73" s="24"/>
    </row>
    <row r="74" spans="12:13">
      <c r="L74" s="24"/>
      <c r="M74" s="24"/>
    </row>
    <row r="75" spans="12:13">
      <c r="L75" s="24"/>
      <c r="M75" s="24"/>
    </row>
    <row r="76" spans="12:13">
      <c r="L76" s="24"/>
      <c r="M76" s="24"/>
    </row>
    <row r="77" spans="12:13">
      <c r="L77" s="24"/>
      <c r="M77" s="24"/>
    </row>
    <row r="78" spans="12:13">
      <c r="L78" s="24"/>
      <c r="M78" s="24"/>
    </row>
    <row r="79" spans="12:13">
      <c r="L79" s="24"/>
      <c r="M79" s="24"/>
    </row>
    <row r="80" spans="12:13">
      <c r="L80" s="24"/>
      <c r="M80" s="24"/>
    </row>
    <row r="81" spans="12:13">
      <c r="L81" s="24"/>
      <c r="M81" s="24"/>
    </row>
    <row r="82" spans="12:13">
      <c r="L82" s="24"/>
      <c r="M82" s="24"/>
    </row>
    <row r="83" spans="12:13">
      <c r="L83" s="24"/>
      <c r="M83" s="24"/>
    </row>
    <row r="84" spans="12:13">
      <c r="L84" s="24"/>
      <c r="M84" s="24"/>
    </row>
    <row r="85" spans="12:13">
      <c r="L85" s="24"/>
      <c r="M85" s="24"/>
    </row>
    <row r="86" spans="12:13">
      <c r="L86" s="24"/>
      <c r="M86" s="24"/>
    </row>
    <row r="87" spans="12:13">
      <c r="L87" s="24"/>
      <c r="M87" s="24"/>
    </row>
    <row r="88" spans="12:13">
      <c r="L88" s="24"/>
      <c r="M88" s="24"/>
    </row>
    <row r="89" spans="12:13">
      <c r="L89" s="24"/>
      <c r="M89" s="24"/>
    </row>
    <row r="90" spans="12:13">
      <c r="L90" s="24"/>
      <c r="M90" s="24"/>
    </row>
    <row r="91" spans="12:13">
      <c r="L91" s="24"/>
      <c r="M91" s="24"/>
    </row>
    <row r="92" spans="12:13">
      <c r="L92" s="24"/>
      <c r="M92" s="24"/>
    </row>
    <row r="93" spans="12:13">
      <c r="L93" s="24"/>
      <c r="M93" s="24"/>
    </row>
    <row r="94" spans="12:13">
      <c r="L94" s="24"/>
      <c r="M94" s="24"/>
    </row>
    <row r="95" spans="12:13">
      <c r="L95" s="24"/>
      <c r="M95" s="24"/>
    </row>
    <row r="96" spans="12:13">
      <c r="L96" s="24"/>
      <c r="M96" s="24"/>
    </row>
    <row r="97" spans="12:13">
      <c r="L97" s="24"/>
      <c r="M97" s="24"/>
    </row>
    <row r="98" spans="12:13">
      <c r="L98" s="24"/>
      <c r="M98" s="24"/>
    </row>
    <row r="99" spans="12:13">
      <c r="L99" s="24"/>
      <c r="M99" s="24"/>
    </row>
    <row r="100" spans="12:13">
      <c r="L100" s="24"/>
      <c r="M100" s="24"/>
    </row>
    <row r="101" spans="12:13">
      <c r="L101" s="24"/>
      <c r="M101" s="24"/>
    </row>
    <row r="102" spans="12:13">
      <c r="L102" s="24"/>
      <c r="M102" s="24"/>
    </row>
    <row r="103" spans="12:13">
      <c r="L103" s="24"/>
      <c r="M103" s="24"/>
    </row>
    <row r="104" spans="12:13">
      <c r="L104" s="24"/>
      <c r="M104" s="24"/>
    </row>
    <row r="105" spans="12:13">
      <c r="L105" s="24"/>
      <c r="M105" s="24"/>
    </row>
    <row r="106" spans="12:13">
      <c r="L106" s="24"/>
      <c r="M106" s="24"/>
    </row>
    <row r="107" spans="12:13">
      <c r="L107" s="24"/>
      <c r="M107" s="24"/>
    </row>
    <row r="108" spans="12:13">
      <c r="L108" s="24"/>
      <c r="M108" s="24"/>
    </row>
    <row r="109" spans="12:13">
      <c r="L109" s="24"/>
      <c r="M109" s="24"/>
    </row>
    <row r="110" spans="12:13">
      <c r="L110" s="24"/>
      <c r="M110" s="24"/>
    </row>
    <row r="111" spans="12:13">
      <c r="L111" s="24"/>
      <c r="M111" s="24"/>
    </row>
    <row r="112" spans="12:13">
      <c r="L112" s="24"/>
      <c r="M112" s="24"/>
    </row>
    <row r="113" spans="12:13">
      <c r="L113" s="24"/>
      <c r="M113" s="24"/>
    </row>
    <row r="114" spans="12:13">
      <c r="L114" s="24"/>
      <c r="M114" s="24"/>
    </row>
    <row r="115" spans="12:13">
      <c r="L115" s="24"/>
      <c r="M115" s="24"/>
    </row>
    <row r="116" spans="12:13">
      <c r="L116" s="24"/>
      <c r="M116" s="24"/>
    </row>
    <row r="117" spans="12:13">
      <c r="L117" s="24"/>
      <c r="M117" s="24"/>
    </row>
    <row r="118" spans="12:13">
      <c r="L118" s="24"/>
      <c r="M118" s="24"/>
    </row>
    <row r="119" spans="12:13">
      <c r="L119" s="24"/>
      <c r="M119" s="24"/>
    </row>
    <row r="120" spans="12:13">
      <c r="L120" s="24"/>
      <c r="M120" s="24"/>
    </row>
    <row r="121" spans="12:13">
      <c r="L121" s="24"/>
      <c r="M121" s="24"/>
    </row>
    <row r="122" spans="12:13">
      <c r="L122" s="24"/>
      <c r="M122" s="24"/>
    </row>
    <row r="123" spans="12:13">
      <c r="L123" s="24"/>
      <c r="M123" s="24"/>
    </row>
    <row r="124" spans="12:13">
      <c r="L124" s="24"/>
      <c r="M124" s="24"/>
    </row>
    <row r="125" spans="12:13">
      <c r="L125" s="24"/>
      <c r="M125" s="24"/>
    </row>
    <row r="126" spans="12:13">
      <c r="L126" s="24"/>
      <c r="M126" s="24"/>
    </row>
    <row r="127" spans="12:13">
      <c r="L127" s="24"/>
      <c r="M127" s="24"/>
    </row>
    <row r="128" spans="12:13">
      <c r="L128" s="24"/>
      <c r="M128" s="24"/>
    </row>
    <row r="129" spans="12:13">
      <c r="L129" s="24"/>
      <c r="M129" s="24"/>
    </row>
    <row r="130" spans="12:13">
      <c r="L130" s="24"/>
      <c r="M130" s="24"/>
    </row>
  </sheetData>
  <mergeCells count="12">
    <mergeCell ref="L6:M6"/>
    <mergeCell ref="I6:K6"/>
    <mergeCell ref="A2:F2"/>
    <mergeCell ref="A4:H4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.17" right="0.17" top="1.18" bottom="0.59" header="0.51" footer="0.31496062992126"/>
  <pageSetup scale="65" orientation="landscape" r:id="rId1"/>
  <headerFooter>
    <oddHeader>&amp;L&amp;"Nyala,Negrita"&amp;12&amp;K06-008      MINISTERIO DE INTERIOR Y POLICIA&amp;"Nyala,Normal" &amp;C&amp;"-,Negrita"&amp;12&amp;K06-004
&amp;"Nyala,Negrita"&amp;13&amp;K03-032INFORME MENSUAL 
INFORMACION ESTADISTICA  &amp;R&amp;"Nyala,Negrita"&amp;12&amp;KC00000AÑO 2020</oddHeader>
    <oddFooter>&amp;C&amp;"-,Negrita"Dirección de Planificación y Desarrollo / Departamento de Estadísticas 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Inventario Actual</vt:lpstr>
      <vt:lpstr>Naturalizaciones Otorgadas</vt:lpstr>
      <vt:lpstr>Naturalizaciones Solicitudes</vt:lpstr>
      <vt:lpstr>Certif. Naturlz.</vt:lpstr>
      <vt:lpstr>No Nacionalidad</vt:lpstr>
      <vt:lpstr>Estatus Mig.</vt:lpstr>
      <vt:lpstr>Copia Acta Nac.</vt:lpstr>
      <vt:lpstr>Renuncia a Nacionalidad</vt:lpstr>
      <vt:lpstr>Copia Acta Matrim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mrodriguez</dc:creator>
  <cp:lastModifiedBy>Cristian Frutuoso</cp:lastModifiedBy>
  <cp:revision/>
  <dcterms:created xsi:type="dcterms:W3CDTF">2015-08-21T12:23:23Z</dcterms:created>
  <dcterms:modified xsi:type="dcterms:W3CDTF">2023-10-06T15:50:16Z</dcterms:modified>
</cp:coreProperties>
</file>